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785" tabRatio="373" activeTab="0"/>
  </bookViews>
  <sheets>
    <sheet name="ILL" sheetId="1" r:id="rId1"/>
  </sheets>
  <definedNames>
    <definedName name="_xlnm.Print_Area" localSheetId="0">'ILL'!$A$1:$AM$28</definedName>
  </definedNames>
  <calcPr fullCalcOnLoad="1"/>
</workbook>
</file>

<file path=xl/sharedStrings.xml><?xml version="1.0" encoding="utf-8"?>
<sst xmlns="http://schemas.openxmlformats.org/spreadsheetml/2006/main" count="261" uniqueCount="125">
  <si>
    <t>Total</t>
  </si>
  <si>
    <t>Borrowed:</t>
  </si>
  <si>
    <t>Lent:</t>
  </si>
  <si>
    <t>Jan. '05</t>
  </si>
  <si>
    <t>Feb. '05</t>
  </si>
  <si>
    <t>Mar. '05</t>
  </si>
  <si>
    <t>Apr. '05</t>
  </si>
  <si>
    <t>May '05</t>
  </si>
  <si>
    <t>June '05</t>
  </si>
  <si>
    <t>July '05</t>
  </si>
  <si>
    <t>Aug. '05</t>
  </si>
  <si>
    <t>Sept. '05</t>
  </si>
  <si>
    <t>Oct. '05</t>
  </si>
  <si>
    <t>Nov. '05</t>
  </si>
  <si>
    <t>Dec. '05</t>
  </si>
  <si>
    <t>Jan. '06</t>
  </si>
  <si>
    <t>Feb. '06</t>
  </si>
  <si>
    <t>Mar. '06</t>
  </si>
  <si>
    <t>Apr. '06</t>
  </si>
  <si>
    <t>May '06</t>
  </si>
  <si>
    <t>June '06</t>
  </si>
  <si>
    <t>July '06</t>
  </si>
  <si>
    <t>Aug. '06</t>
  </si>
  <si>
    <t>Sept. '06</t>
  </si>
  <si>
    <t>Oct. '06</t>
  </si>
  <si>
    <t>Nov. '06</t>
  </si>
  <si>
    <t>Dec. '06</t>
  </si>
  <si>
    <t>Jan. '07</t>
  </si>
  <si>
    <t>Feb. '07</t>
  </si>
  <si>
    <t>Mar. '07</t>
  </si>
  <si>
    <t>Apr. '07</t>
  </si>
  <si>
    <t>May '07</t>
  </si>
  <si>
    <t>June '07</t>
  </si>
  <si>
    <t>July '07</t>
  </si>
  <si>
    <t>Aug '07</t>
  </si>
  <si>
    <t>Sept '07</t>
  </si>
  <si>
    <t>Oct '07</t>
  </si>
  <si>
    <t>Nov '07</t>
  </si>
  <si>
    <t>Dec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</si>
  <si>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</si>
  <si>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</si>
  <si>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</si>
  <si>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</si>
  <si>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</si>
  <si>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</si>
  <si>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</si>
  <si>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</si>
  <si>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</si>
  <si>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Q1, '06</t>
  </si>
  <si>
    <t>Q1, '05</t>
  </si>
  <si>
    <t>Q2, '05</t>
  </si>
  <si>
    <t>Q3, '05</t>
  </si>
  <si>
    <t>Q4, '05</t>
  </si>
  <si>
    <t>Q2, '06</t>
  </si>
  <si>
    <t>Q3, '06</t>
  </si>
  <si>
    <t>Q4, '06</t>
  </si>
  <si>
    <t>Q1, '07</t>
  </si>
  <si>
    <t>Q2, '07</t>
  </si>
  <si>
    <t>Q3, '07</t>
  </si>
  <si>
    <t>Q4, '07</t>
  </si>
  <si>
    <t>Q1, '08</t>
  </si>
  <si>
    <t>Q2, '08</t>
  </si>
  <si>
    <t>Q3, '08</t>
  </si>
  <si>
    <t>Q4, '08</t>
  </si>
  <si>
    <t>By year</t>
  </si>
  <si>
    <t>2005</t>
  </si>
  <si>
    <t>2006</t>
  </si>
  <si>
    <t>2007</t>
  </si>
  <si>
    <t>2008</t>
  </si>
  <si>
    <t>Oct '08</t>
  </si>
  <si>
    <t>Nov '08</t>
  </si>
  <si>
    <t>Dec '08</t>
  </si>
  <si>
    <t>Chg. Prev. Yr.</t>
  </si>
  <si>
    <t>Jan</t>
  </si>
  <si>
    <t>Apr</t>
  </si>
  <si>
    <t>July</t>
  </si>
  <si>
    <t>Oct</t>
  </si>
  <si>
    <t>Feb</t>
  </si>
  <si>
    <t>May</t>
  </si>
  <si>
    <t>Aug</t>
  </si>
  <si>
    <t>Nov</t>
  </si>
  <si>
    <t>Mar</t>
  </si>
  <si>
    <t>June</t>
  </si>
  <si>
    <t>Sept</t>
  </si>
  <si>
    <t>Dec</t>
  </si>
  <si>
    <t>Q1, '09</t>
  </si>
  <si>
    <t>Q2, '09</t>
  </si>
  <si>
    <t>Q3, '09</t>
  </si>
  <si>
    <t>Q4, '09</t>
  </si>
  <si>
    <t>Q1, '10</t>
  </si>
  <si>
    <t>Q2, '10</t>
  </si>
  <si>
    <t>Q3, '10</t>
  </si>
  <si>
    <t>Q4, '10</t>
  </si>
  <si>
    <t>2010</t>
  </si>
  <si>
    <t>2009</t>
  </si>
  <si>
    <t>interruption of service, July &amp; Aug '09</t>
  </si>
  <si>
    <t>Chg. Since '05</t>
  </si>
  <si>
    <t>Monthly</t>
  </si>
  <si>
    <t>Quarterly</t>
  </si>
  <si>
    <t>Inception to date</t>
  </si>
  <si>
    <t>2011</t>
  </si>
  <si>
    <t>Q1, '11</t>
  </si>
  <si>
    <t>Q2, '11</t>
  </si>
  <si>
    <t>Q3, '11</t>
  </si>
  <si>
    <t>Q4, '11</t>
  </si>
  <si>
    <t>2012</t>
  </si>
  <si>
    <t>Q1, '12</t>
  </si>
  <si>
    <t>Q2, '12</t>
  </si>
  <si>
    <t>Q3, '12</t>
  </si>
  <si>
    <t>Q4, '12</t>
  </si>
  <si>
    <t>Q1, '13</t>
  </si>
  <si>
    <t>Q2, '13</t>
  </si>
  <si>
    <t>Q3, '13</t>
  </si>
  <si>
    <t>Q4, '13</t>
  </si>
  <si>
    <t>2013</t>
  </si>
  <si>
    <t>2014</t>
  </si>
  <si>
    <t>Q1, '14</t>
  </si>
  <si>
    <t>Q2, '14</t>
  </si>
  <si>
    <t>Q3, '14</t>
  </si>
  <si>
    <t>Q4, '14</t>
  </si>
  <si>
    <t>Q1, '15</t>
  </si>
  <si>
    <t>Q2, '15</t>
  </si>
  <si>
    <t>Q3, '15</t>
  </si>
  <si>
    <t>Q4, '15</t>
  </si>
  <si>
    <t>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</si>
</sst>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169" fontId="0" fillId="0" borderId="0" xfId="42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9" fontId="4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9" fontId="0" fillId="0" borderId="11" xfId="59" applyFont="1" applyBorder="1" applyAlignment="1">
      <alignment horizontal="right"/>
    </xf>
    <xf numFmtId="9" fontId="0" fillId="0" borderId="11" xfId="59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0" fillId="0" borderId="13" xfId="59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2" xfId="59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9" fontId="0" fillId="0" borderId="16" xfId="59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>
      <alignment horizontal="center" vertical="center"/>
    </xf>
    <xf numFmtId="169" fontId="6" fillId="0" borderId="20" xfId="42" applyNumberFormat="1" applyFont="1" applyBorder="1" applyAlignment="1">
      <alignment horizontal="center" vertical="center"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 wrapText="1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05"/>
          <c:w val="0.804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ILL!$A$18</c:f>
              <c:strCache>
                <c:ptCount val="1"/>
                <c:pt idx="0">
                  <c:v>Lent: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ILL!$B$17:$AS$17</c:f>
              <c:strCache/>
            </c:strRef>
          </c:cat>
          <c:val>
            <c:numRef>
              <c:f>ILL!$B$18:$AS$18</c:f>
              <c:numCache/>
            </c:numRef>
          </c:val>
          <c:smooth val="0"/>
        </c:ser>
        <c:ser>
          <c:idx val="1"/>
          <c:order val="1"/>
          <c:tx>
            <c:strRef>
              <c:f>ILL!$A$19</c:f>
              <c:strCache>
                <c:ptCount val="1"/>
                <c:pt idx="0">
                  <c:v>Borrowed: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ILL!$B$17:$AS$17</c:f>
              <c:strCache/>
            </c:strRef>
          </c:cat>
          <c:val>
            <c:numRef>
              <c:f>ILL!$B$19:$AS$19</c:f>
              <c:numCache/>
            </c:numRef>
          </c:val>
          <c:smooth val="0"/>
        </c:ser>
        <c:ser>
          <c:idx val="2"/>
          <c:order val="2"/>
          <c:tx>
            <c:strRef>
              <c:f>ILL!$A$20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ILL!$B$17:$AS$17</c:f>
              <c:strCache/>
            </c:strRef>
          </c:cat>
          <c:val>
            <c:numRef>
              <c:f>ILL!$B$20:$AS$20</c:f>
              <c:numCache/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Quarterly data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1"/>
        <c:lblOffset val="100"/>
        <c:tickLblSkip val="2"/>
        <c:noMultiLvlLbl val="0"/>
      </c:catAx>
      <c:valAx>
        <c:axId val="355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425"/>
          <c:w val="0.09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29</xdr:row>
      <xdr:rowOff>95250</xdr:rowOff>
    </xdr:from>
    <xdr:to>
      <xdr:col>30</xdr:col>
      <xdr:colOff>504825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9191625" y="6819900"/>
        <a:ext cx="866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PageLayoutView="0" workbookViewId="0" topLeftCell="A19">
      <pane xSplit="1" topLeftCell="W1" activePane="topRight" state="frozen"/>
      <selection pane="topLeft" activeCell="A1" sqref="A1"/>
      <selection pane="topRight" activeCell="AP42" sqref="AP42"/>
    </sheetView>
  </sheetViews>
  <sheetFormatPr defaultColWidth="11.421875" defaultRowHeight="12.75"/>
  <cols>
    <col min="1" max="1" width="13.8515625" style="1" customWidth="1"/>
    <col min="2" max="16" width="8.421875" style="2" customWidth="1"/>
    <col min="17" max="29" width="8.421875" style="5" customWidth="1"/>
    <col min="30" max="30" width="10.421875" style="5" customWidth="1"/>
    <col min="31" max="31" width="7.7109375" style="5" customWidth="1"/>
    <col min="32" max="37" width="8.421875" style="5" customWidth="1"/>
    <col min="38" max="43" width="8.421875" style="1" customWidth="1"/>
    <col min="44" max="44" width="8.140625" style="1" customWidth="1"/>
    <col min="45" max="45" width="7.8515625" style="1" customWidth="1"/>
    <col min="46" max="16384" width="11.421875" style="1" customWidth="1"/>
  </cols>
  <sheetData>
    <row r="1" spans="1:46" s="16" customFormat="1" ht="26.25" customHeight="1">
      <c r="A1" s="30" t="s">
        <v>97</v>
      </c>
      <c r="B1" s="77" t="s">
        <v>65</v>
      </c>
      <c r="C1" s="78"/>
      <c r="D1" s="78"/>
      <c r="E1" s="79"/>
      <c r="F1" s="77" t="s">
        <v>66</v>
      </c>
      <c r="G1" s="78"/>
      <c r="H1" s="78"/>
      <c r="I1" s="79"/>
      <c r="J1" s="77" t="s">
        <v>67</v>
      </c>
      <c r="K1" s="78"/>
      <c r="L1" s="78"/>
      <c r="M1" s="79"/>
      <c r="N1" s="77" t="s">
        <v>68</v>
      </c>
      <c r="O1" s="81"/>
      <c r="P1" s="81"/>
      <c r="Q1" s="82"/>
      <c r="R1" s="80" t="s">
        <v>94</v>
      </c>
      <c r="S1" s="81"/>
      <c r="T1" s="81"/>
      <c r="U1" s="82"/>
      <c r="V1" s="80" t="s">
        <v>93</v>
      </c>
      <c r="W1" s="81"/>
      <c r="X1" s="81"/>
      <c r="Y1" s="82"/>
      <c r="Z1" s="80" t="s">
        <v>100</v>
      </c>
      <c r="AA1" s="81"/>
      <c r="AB1" s="81"/>
      <c r="AC1" s="82"/>
      <c r="AD1" s="80" t="s">
        <v>105</v>
      </c>
      <c r="AE1" s="81"/>
      <c r="AF1" s="81"/>
      <c r="AG1" s="82"/>
      <c r="AH1" s="80" t="s">
        <v>114</v>
      </c>
      <c r="AI1" s="84"/>
      <c r="AJ1" s="84"/>
      <c r="AK1" s="85"/>
      <c r="AL1" s="77" t="s">
        <v>115</v>
      </c>
      <c r="AM1" s="84"/>
      <c r="AN1" s="84"/>
      <c r="AO1" s="85"/>
      <c r="AP1" s="77" t="s">
        <v>124</v>
      </c>
      <c r="AQ1" s="84"/>
      <c r="AR1" s="84"/>
      <c r="AS1" s="85"/>
      <c r="AT1" s="15"/>
    </row>
    <row r="2" spans="2:45" s="20" customFormat="1" ht="24.75" customHeight="1">
      <c r="B2" s="68" t="s">
        <v>49</v>
      </c>
      <c r="C2" s="69" t="s">
        <v>50</v>
      </c>
      <c r="D2" s="69" t="s">
        <v>51</v>
      </c>
      <c r="E2" s="32" t="s">
        <v>52</v>
      </c>
      <c r="F2" s="68" t="s">
        <v>48</v>
      </c>
      <c r="G2" s="69" t="s">
        <v>53</v>
      </c>
      <c r="H2" s="69" t="s">
        <v>54</v>
      </c>
      <c r="I2" s="32" t="s">
        <v>55</v>
      </c>
      <c r="J2" s="48" t="s">
        <v>56</v>
      </c>
      <c r="K2" s="49" t="s">
        <v>57</v>
      </c>
      <c r="L2" s="49" t="s">
        <v>58</v>
      </c>
      <c r="M2" s="31" t="s">
        <v>59</v>
      </c>
      <c r="N2" s="21" t="s">
        <v>60</v>
      </c>
      <c r="O2" s="21" t="s">
        <v>61</v>
      </c>
      <c r="P2" s="21" t="s">
        <v>62</v>
      </c>
      <c r="Q2" s="31" t="s">
        <v>63</v>
      </c>
      <c r="R2" s="21" t="s">
        <v>85</v>
      </c>
      <c r="S2" s="21" t="s">
        <v>86</v>
      </c>
      <c r="T2" s="21" t="s">
        <v>87</v>
      </c>
      <c r="U2" s="31" t="s">
        <v>88</v>
      </c>
      <c r="V2" s="21" t="s">
        <v>89</v>
      </c>
      <c r="W2" s="21" t="s">
        <v>90</v>
      </c>
      <c r="X2" s="21" t="s">
        <v>91</v>
      </c>
      <c r="Y2" s="31" t="s">
        <v>92</v>
      </c>
      <c r="Z2" s="21" t="s">
        <v>101</v>
      </c>
      <c r="AA2" s="21" t="s">
        <v>102</v>
      </c>
      <c r="AB2" s="21" t="s">
        <v>103</v>
      </c>
      <c r="AC2" s="31" t="s">
        <v>104</v>
      </c>
      <c r="AD2" s="21" t="s">
        <v>106</v>
      </c>
      <c r="AE2" s="21" t="s">
        <v>107</v>
      </c>
      <c r="AF2" s="21" t="s">
        <v>108</v>
      </c>
      <c r="AG2" s="31" t="s">
        <v>109</v>
      </c>
      <c r="AH2" s="21" t="s">
        <v>110</v>
      </c>
      <c r="AI2" s="21" t="s">
        <v>111</v>
      </c>
      <c r="AJ2" s="21" t="s">
        <v>112</v>
      </c>
      <c r="AK2" s="31" t="s">
        <v>113</v>
      </c>
      <c r="AL2" s="21" t="s">
        <v>116</v>
      </c>
      <c r="AM2" s="21" t="s">
        <v>117</v>
      </c>
      <c r="AN2" s="21" t="s">
        <v>118</v>
      </c>
      <c r="AO2" s="31" t="s">
        <v>119</v>
      </c>
      <c r="AP2" s="28" t="s">
        <v>120</v>
      </c>
      <c r="AQ2" s="28" t="s">
        <v>121</v>
      </c>
      <c r="AR2" s="28" t="s">
        <v>122</v>
      </c>
      <c r="AS2" s="75" t="s">
        <v>123</v>
      </c>
    </row>
    <row r="3" spans="2:45" s="20" customFormat="1" ht="24.75" customHeight="1">
      <c r="B3" s="68" t="s">
        <v>3</v>
      </c>
      <c r="C3" s="51" t="s">
        <v>6</v>
      </c>
      <c r="D3" s="51" t="s">
        <v>9</v>
      </c>
      <c r="E3" s="52" t="s">
        <v>12</v>
      </c>
      <c r="F3" s="50" t="s">
        <v>15</v>
      </c>
      <c r="G3" s="51" t="s">
        <v>18</v>
      </c>
      <c r="H3" s="51" t="s">
        <v>21</v>
      </c>
      <c r="I3" s="52" t="s">
        <v>24</v>
      </c>
      <c r="J3" s="50" t="s">
        <v>27</v>
      </c>
      <c r="K3" s="51" t="s">
        <v>30</v>
      </c>
      <c r="L3" s="51" t="s">
        <v>33</v>
      </c>
      <c r="M3" s="52" t="s">
        <v>36</v>
      </c>
      <c r="N3" s="22" t="s">
        <v>39</v>
      </c>
      <c r="O3" s="21" t="s">
        <v>42</v>
      </c>
      <c r="P3" s="22" t="s">
        <v>45</v>
      </c>
      <c r="Q3" s="32" t="s">
        <v>69</v>
      </c>
      <c r="R3" s="21" t="s">
        <v>73</v>
      </c>
      <c r="S3" s="21" t="s">
        <v>74</v>
      </c>
      <c r="T3" s="21" t="s">
        <v>75</v>
      </c>
      <c r="U3" s="32" t="s">
        <v>76</v>
      </c>
      <c r="V3" s="21" t="s">
        <v>73</v>
      </c>
      <c r="W3" s="21" t="s">
        <v>74</v>
      </c>
      <c r="X3" s="21" t="s">
        <v>75</v>
      </c>
      <c r="Y3" s="32" t="s">
        <v>76</v>
      </c>
      <c r="Z3" s="21" t="s">
        <v>73</v>
      </c>
      <c r="AA3" s="21" t="s">
        <v>74</v>
      </c>
      <c r="AB3" s="21" t="s">
        <v>75</v>
      </c>
      <c r="AC3" s="32" t="s">
        <v>76</v>
      </c>
      <c r="AD3" s="21" t="s">
        <v>73</v>
      </c>
      <c r="AE3" s="21" t="s">
        <v>74</v>
      </c>
      <c r="AF3" s="21" t="s">
        <v>75</v>
      </c>
      <c r="AG3" s="32" t="s">
        <v>76</v>
      </c>
      <c r="AH3" s="21" t="s">
        <v>73</v>
      </c>
      <c r="AI3" s="21" t="s">
        <v>74</v>
      </c>
      <c r="AJ3" s="21" t="s">
        <v>75</v>
      </c>
      <c r="AK3" s="32" t="s">
        <v>76</v>
      </c>
      <c r="AL3" s="21" t="s">
        <v>73</v>
      </c>
      <c r="AM3" s="21" t="s">
        <v>74</v>
      </c>
      <c r="AN3" s="21" t="s">
        <v>75</v>
      </c>
      <c r="AO3" s="32" t="s">
        <v>76</v>
      </c>
      <c r="AP3" s="21" t="s">
        <v>73</v>
      </c>
      <c r="AQ3" s="21" t="s">
        <v>74</v>
      </c>
      <c r="AR3" s="21" t="s">
        <v>75</v>
      </c>
      <c r="AS3" s="32" t="s">
        <v>76</v>
      </c>
    </row>
    <row r="4" spans="1:45" ht="12.75" customHeight="1">
      <c r="A4" s="3" t="s">
        <v>2</v>
      </c>
      <c r="B4" s="53">
        <v>279</v>
      </c>
      <c r="C4" s="54">
        <v>491</v>
      </c>
      <c r="D4" s="54">
        <v>505</v>
      </c>
      <c r="E4" s="33">
        <v>581</v>
      </c>
      <c r="F4" s="53">
        <v>706</v>
      </c>
      <c r="G4" s="54">
        <v>735</v>
      </c>
      <c r="H4" s="54">
        <v>715</v>
      </c>
      <c r="I4" s="33">
        <v>805</v>
      </c>
      <c r="J4" s="53">
        <v>1263</v>
      </c>
      <c r="K4" s="54">
        <v>793</v>
      </c>
      <c r="L4" s="54">
        <v>860</v>
      </c>
      <c r="M4" s="33">
        <v>876</v>
      </c>
      <c r="N4" s="4">
        <v>873</v>
      </c>
      <c r="O4" s="4">
        <v>1190</v>
      </c>
      <c r="P4" s="4">
        <v>1453</v>
      </c>
      <c r="Q4" s="33">
        <v>1301</v>
      </c>
      <c r="R4" s="4">
        <v>1346</v>
      </c>
      <c r="S4" s="4">
        <v>1432</v>
      </c>
      <c r="T4" s="4">
        <v>1010</v>
      </c>
      <c r="U4" s="33">
        <v>1421</v>
      </c>
      <c r="V4" s="27">
        <v>1330</v>
      </c>
      <c r="W4" s="27">
        <v>1567</v>
      </c>
      <c r="X4" s="4">
        <v>1529</v>
      </c>
      <c r="Y4" s="33">
        <v>1496</v>
      </c>
      <c r="Z4" s="72">
        <v>1496</v>
      </c>
      <c r="AA4" s="72">
        <v>1314</v>
      </c>
      <c r="AB4" s="72">
        <v>1399</v>
      </c>
      <c r="AC4" s="32">
        <v>1334</v>
      </c>
      <c r="AD4" s="73">
        <v>1347</v>
      </c>
      <c r="AE4" s="73">
        <v>1333</v>
      </c>
      <c r="AF4" s="73">
        <v>1422</v>
      </c>
      <c r="AG4" s="32">
        <v>1423</v>
      </c>
      <c r="AH4" s="73">
        <v>1497</v>
      </c>
      <c r="AI4" s="18">
        <v>1423</v>
      </c>
      <c r="AJ4" s="18">
        <v>1514</v>
      </c>
      <c r="AK4" s="32">
        <v>1325</v>
      </c>
      <c r="AL4" s="74">
        <v>1455</v>
      </c>
      <c r="AM4" s="18">
        <v>1386</v>
      </c>
      <c r="AN4" s="18">
        <v>1574</v>
      </c>
      <c r="AO4" s="32">
        <v>1365</v>
      </c>
      <c r="AP4" s="74">
        <v>855</v>
      </c>
      <c r="AQ4">
        <v>1017</v>
      </c>
      <c r="AR4">
        <v>897</v>
      </c>
      <c r="AS4">
        <v>984</v>
      </c>
    </row>
    <row r="5" spans="1:45" ht="12.75">
      <c r="A5" s="3" t="s">
        <v>1</v>
      </c>
      <c r="B5" s="53">
        <v>440</v>
      </c>
      <c r="C5" s="54">
        <v>632</v>
      </c>
      <c r="D5" s="54">
        <v>718</v>
      </c>
      <c r="E5" s="33">
        <v>629</v>
      </c>
      <c r="F5" s="53">
        <v>814</v>
      </c>
      <c r="G5" s="54">
        <v>792</v>
      </c>
      <c r="H5" s="54">
        <v>832</v>
      </c>
      <c r="I5" s="33">
        <v>819</v>
      </c>
      <c r="J5" s="53">
        <v>964</v>
      </c>
      <c r="K5" s="54">
        <v>894</v>
      </c>
      <c r="L5" s="54">
        <v>981</v>
      </c>
      <c r="M5" s="33">
        <v>1061</v>
      </c>
      <c r="N5" s="4">
        <v>1306</v>
      </c>
      <c r="O5" s="4">
        <v>1278</v>
      </c>
      <c r="P5" s="4">
        <v>1259</v>
      </c>
      <c r="Q5" s="33">
        <v>1279</v>
      </c>
      <c r="R5" s="4">
        <v>1495</v>
      </c>
      <c r="S5" s="4">
        <v>1556</v>
      </c>
      <c r="T5" s="4">
        <v>1067</v>
      </c>
      <c r="U5" s="33">
        <v>1486</v>
      </c>
      <c r="V5" s="27">
        <v>1724</v>
      </c>
      <c r="W5" s="27">
        <v>1415</v>
      </c>
      <c r="X5" s="4">
        <v>1318</v>
      </c>
      <c r="Y5" s="33">
        <v>1563</v>
      </c>
      <c r="Z5" s="72">
        <v>1503</v>
      </c>
      <c r="AA5" s="72">
        <v>1594</v>
      </c>
      <c r="AB5" s="72">
        <v>1756</v>
      </c>
      <c r="AC5" s="32">
        <v>1663</v>
      </c>
      <c r="AD5" s="73">
        <v>1645</v>
      </c>
      <c r="AE5" s="73">
        <v>1463</v>
      </c>
      <c r="AF5" s="73">
        <v>1652</v>
      </c>
      <c r="AG5" s="32">
        <v>1526</v>
      </c>
      <c r="AH5" s="73">
        <v>1719</v>
      </c>
      <c r="AI5" s="18">
        <v>1599</v>
      </c>
      <c r="AJ5" s="18">
        <v>1805</v>
      </c>
      <c r="AK5" s="32">
        <v>1405</v>
      </c>
      <c r="AL5" s="74">
        <v>1531</v>
      </c>
      <c r="AM5" s="18">
        <v>1355</v>
      </c>
      <c r="AN5" s="18">
        <v>1505</v>
      </c>
      <c r="AO5" s="32">
        <v>1293</v>
      </c>
      <c r="AP5" s="74">
        <v>1065</v>
      </c>
      <c r="AQ5">
        <v>2284</v>
      </c>
      <c r="AR5">
        <v>2878</v>
      </c>
      <c r="AS5">
        <v>2136</v>
      </c>
    </row>
    <row r="6" spans="1:45" ht="12.75">
      <c r="A6" s="3" t="s">
        <v>0</v>
      </c>
      <c r="B6" s="53">
        <f aca="true" t="shared" si="0" ref="B6:Q6">SUM(B4:B5)</f>
        <v>719</v>
      </c>
      <c r="C6" s="54">
        <f t="shared" si="0"/>
        <v>1123</v>
      </c>
      <c r="D6" s="54">
        <f t="shared" si="0"/>
        <v>1223</v>
      </c>
      <c r="E6" s="33">
        <f t="shared" si="0"/>
        <v>1210</v>
      </c>
      <c r="F6" s="53">
        <f t="shared" si="0"/>
        <v>1520</v>
      </c>
      <c r="G6" s="54">
        <f t="shared" si="0"/>
        <v>1527</v>
      </c>
      <c r="H6" s="54">
        <f t="shared" si="0"/>
        <v>1547</v>
      </c>
      <c r="I6" s="33">
        <f t="shared" si="0"/>
        <v>1624</v>
      </c>
      <c r="J6" s="53">
        <f t="shared" si="0"/>
        <v>2227</v>
      </c>
      <c r="K6" s="54">
        <f t="shared" si="0"/>
        <v>1687</v>
      </c>
      <c r="L6" s="54">
        <f t="shared" si="0"/>
        <v>1841</v>
      </c>
      <c r="M6" s="33">
        <f t="shared" si="0"/>
        <v>1937</v>
      </c>
      <c r="N6" s="4">
        <f t="shared" si="0"/>
        <v>2179</v>
      </c>
      <c r="O6" s="4">
        <f t="shared" si="0"/>
        <v>2468</v>
      </c>
      <c r="P6" s="4">
        <f t="shared" si="0"/>
        <v>2712</v>
      </c>
      <c r="Q6" s="33">
        <f t="shared" si="0"/>
        <v>2580</v>
      </c>
      <c r="R6" s="4">
        <f aca="true" t="shared" si="1" ref="R6:AG6">SUM(R4:R5)</f>
        <v>2841</v>
      </c>
      <c r="S6" s="4">
        <f t="shared" si="1"/>
        <v>2988</v>
      </c>
      <c r="T6" s="4">
        <f t="shared" si="1"/>
        <v>2077</v>
      </c>
      <c r="U6" s="33">
        <f t="shared" si="1"/>
        <v>2907</v>
      </c>
      <c r="V6" s="27">
        <f t="shared" si="1"/>
        <v>3054</v>
      </c>
      <c r="W6" s="4">
        <f t="shared" si="1"/>
        <v>2982</v>
      </c>
      <c r="X6" s="4">
        <f t="shared" si="1"/>
        <v>2847</v>
      </c>
      <c r="Y6" s="33">
        <f t="shared" si="1"/>
        <v>3059</v>
      </c>
      <c r="Z6" s="72">
        <f t="shared" si="1"/>
        <v>2999</v>
      </c>
      <c r="AA6" s="72">
        <f t="shared" si="1"/>
        <v>2908</v>
      </c>
      <c r="AB6" s="72">
        <f t="shared" si="1"/>
        <v>3155</v>
      </c>
      <c r="AC6" s="32">
        <f t="shared" si="1"/>
        <v>2997</v>
      </c>
      <c r="AD6" s="72">
        <f t="shared" si="1"/>
        <v>2992</v>
      </c>
      <c r="AE6" s="72">
        <f t="shared" si="1"/>
        <v>2796</v>
      </c>
      <c r="AF6" s="72">
        <f t="shared" si="1"/>
        <v>3074</v>
      </c>
      <c r="AG6" s="32">
        <f t="shared" si="1"/>
        <v>2949</v>
      </c>
      <c r="AH6" s="72">
        <f aca="true" t="shared" si="2" ref="AH6:AS6">SUM(AH4:AH5)</f>
        <v>3216</v>
      </c>
      <c r="AI6" s="72">
        <f t="shared" si="2"/>
        <v>3022</v>
      </c>
      <c r="AJ6" s="72">
        <f t="shared" si="2"/>
        <v>3319</v>
      </c>
      <c r="AK6" s="32">
        <f t="shared" si="2"/>
        <v>2730</v>
      </c>
      <c r="AL6" s="72">
        <f t="shared" si="2"/>
        <v>2986</v>
      </c>
      <c r="AM6" s="72">
        <f t="shared" si="2"/>
        <v>2741</v>
      </c>
      <c r="AN6" s="72">
        <f t="shared" si="2"/>
        <v>3079</v>
      </c>
      <c r="AO6" s="32">
        <f t="shared" si="2"/>
        <v>2658</v>
      </c>
      <c r="AP6" s="72">
        <f t="shared" si="2"/>
        <v>1920</v>
      </c>
      <c r="AQ6" s="72">
        <f t="shared" si="2"/>
        <v>3301</v>
      </c>
      <c r="AR6" s="72">
        <f t="shared" si="2"/>
        <v>3775</v>
      </c>
      <c r="AS6" s="72">
        <f t="shared" si="2"/>
        <v>3120</v>
      </c>
    </row>
    <row r="7" spans="2:45" s="20" customFormat="1" ht="24.75" customHeight="1">
      <c r="B7" s="50" t="s">
        <v>4</v>
      </c>
      <c r="C7" s="51" t="s">
        <v>7</v>
      </c>
      <c r="D7" s="51" t="s">
        <v>10</v>
      </c>
      <c r="E7" s="52" t="s">
        <v>13</v>
      </c>
      <c r="F7" s="50" t="s">
        <v>16</v>
      </c>
      <c r="G7" s="51" t="s">
        <v>19</v>
      </c>
      <c r="H7" s="51" t="s">
        <v>22</v>
      </c>
      <c r="I7" s="52" t="s">
        <v>25</v>
      </c>
      <c r="J7" s="50" t="s">
        <v>28</v>
      </c>
      <c r="K7" s="51" t="s">
        <v>31</v>
      </c>
      <c r="L7" s="51" t="s">
        <v>34</v>
      </c>
      <c r="M7" s="52" t="s">
        <v>37</v>
      </c>
      <c r="N7" s="22" t="s">
        <v>40</v>
      </c>
      <c r="O7" s="21" t="s">
        <v>43</v>
      </c>
      <c r="P7" s="22" t="s">
        <v>46</v>
      </c>
      <c r="Q7" s="32" t="s">
        <v>70</v>
      </c>
      <c r="R7" s="21" t="s">
        <v>77</v>
      </c>
      <c r="S7" s="21" t="s">
        <v>78</v>
      </c>
      <c r="T7" s="21" t="s">
        <v>79</v>
      </c>
      <c r="U7" s="32" t="s">
        <v>80</v>
      </c>
      <c r="V7" s="28" t="s">
        <v>77</v>
      </c>
      <c r="W7" s="21" t="s">
        <v>78</v>
      </c>
      <c r="X7" s="21" t="s">
        <v>79</v>
      </c>
      <c r="Y7" s="32" t="s">
        <v>80</v>
      </c>
      <c r="Z7" s="28" t="s">
        <v>77</v>
      </c>
      <c r="AA7" s="21" t="s">
        <v>78</v>
      </c>
      <c r="AB7" s="21" t="s">
        <v>79</v>
      </c>
      <c r="AC7" s="32" t="s">
        <v>80</v>
      </c>
      <c r="AD7" s="28" t="s">
        <v>77</v>
      </c>
      <c r="AE7" s="21" t="s">
        <v>78</v>
      </c>
      <c r="AF7" s="21" t="s">
        <v>79</v>
      </c>
      <c r="AG7" s="32" t="s">
        <v>80</v>
      </c>
      <c r="AH7" s="28" t="s">
        <v>77</v>
      </c>
      <c r="AI7" s="21" t="s">
        <v>78</v>
      </c>
      <c r="AJ7" s="21" t="s">
        <v>79</v>
      </c>
      <c r="AK7" s="32" t="s">
        <v>80</v>
      </c>
      <c r="AL7" s="28" t="s">
        <v>77</v>
      </c>
      <c r="AM7" s="21" t="s">
        <v>78</v>
      </c>
      <c r="AN7" s="21" t="s">
        <v>79</v>
      </c>
      <c r="AO7" s="32" t="s">
        <v>80</v>
      </c>
      <c r="AP7" s="28" t="s">
        <v>77</v>
      </c>
      <c r="AQ7" s="21" t="s">
        <v>78</v>
      </c>
      <c r="AR7" s="21" t="s">
        <v>79</v>
      </c>
      <c r="AS7" s="32" t="s">
        <v>80</v>
      </c>
    </row>
    <row r="8" spans="1:45" ht="12.75">
      <c r="A8" s="3" t="s">
        <v>2</v>
      </c>
      <c r="B8" s="53">
        <v>314</v>
      </c>
      <c r="C8" s="54">
        <v>492</v>
      </c>
      <c r="D8" s="54">
        <v>669</v>
      </c>
      <c r="E8" s="33">
        <v>626</v>
      </c>
      <c r="F8" s="53">
        <v>603</v>
      </c>
      <c r="G8" s="54">
        <v>706</v>
      </c>
      <c r="H8" s="54">
        <v>867</v>
      </c>
      <c r="I8" s="33">
        <v>820</v>
      </c>
      <c r="J8" s="53">
        <v>1315</v>
      </c>
      <c r="K8" s="54">
        <v>749</v>
      </c>
      <c r="L8" s="54">
        <v>811</v>
      </c>
      <c r="M8" s="33">
        <v>816</v>
      </c>
      <c r="N8" s="4">
        <v>841</v>
      </c>
      <c r="O8" s="4">
        <v>1194</v>
      </c>
      <c r="P8" s="4">
        <v>1282</v>
      </c>
      <c r="Q8" s="33">
        <v>1226</v>
      </c>
      <c r="R8" s="4">
        <v>1349</v>
      </c>
      <c r="S8" s="4">
        <v>1296</v>
      </c>
      <c r="T8" s="4">
        <v>245</v>
      </c>
      <c r="U8" s="33">
        <v>1206</v>
      </c>
      <c r="V8" s="27">
        <v>1724</v>
      </c>
      <c r="W8" s="4">
        <v>1271</v>
      </c>
      <c r="X8" s="4">
        <v>1453</v>
      </c>
      <c r="Y8" s="33">
        <v>1560</v>
      </c>
      <c r="Z8" s="72">
        <v>1324</v>
      </c>
      <c r="AA8" s="72">
        <v>1303</v>
      </c>
      <c r="AB8" s="73">
        <v>1443</v>
      </c>
      <c r="AC8" s="32">
        <v>1321</v>
      </c>
      <c r="AD8" s="73">
        <v>1348</v>
      </c>
      <c r="AE8" s="73">
        <v>1377</v>
      </c>
      <c r="AF8" s="73">
        <v>1419</v>
      </c>
      <c r="AG8" s="32">
        <v>1321</v>
      </c>
      <c r="AH8" s="73">
        <v>1345</v>
      </c>
      <c r="AI8" s="18">
        <v>1435</v>
      </c>
      <c r="AJ8" s="18">
        <v>1385</v>
      </c>
      <c r="AK8" s="32">
        <v>1149</v>
      </c>
      <c r="AL8" s="73">
        <v>1271</v>
      </c>
      <c r="AM8" s="18">
        <v>1347</v>
      </c>
      <c r="AN8" s="18">
        <v>1326</v>
      </c>
      <c r="AO8" s="32">
        <v>1090</v>
      </c>
      <c r="AP8" s="73">
        <v>997</v>
      </c>
      <c r="AQ8">
        <v>946</v>
      </c>
      <c r="AR8">
        <v>1012</v>
      </c>
      <c r="AS8">
        <v>882</v>
      </c>
    </row>
    <row r="9" spans="1:45" ht="12.75">
      <c r="A9" s="3" t="s">
        <v>1</v>
      </c>
      <c r="B9" s="53">
        <v>528</v>
      </c>
      <c r="C9" s="54">
        <v>603</v>
      </c>
      <c r="D9" s="54">
        <v>777</v>
      </c>
      <c r="E9" s="33">
        <v>619</v>
      </c>
      <c r="F9" s="53">
        <v>827</v>
      </c>
      <c r="G9" s="54">
        <v>870</v>
      </c>
      <c r="H9" s="54">
        <v>914</v>
      </c>
      <c r="I9" s="33">
        <v>748</v>
      </c>
      <c r="J9" s="53">
        <v>919</v>
      </c>
      <c r="K9" s="54">
        <v>940</v>
      </c>
      <c r="L9" s="54">
        <v>934</v>
      </c>
      <c r="M9" s="33">
        <v>939</v>
      </c>
      <c r="N9" s="4">
        <v>1293</v>
      </c>
      <c r="O9" s="4">
        <v>1237</v>
      </c>
      <c r="P9" s="4">
        <v>1193</v>
      </c>
      <c r="Q9" s="33">
        <v>1258</v>
      </c>
      <c r="R9" s="4">
        <v>1663</v>
      </c>
      <c r="S9" s="4">
        <v>1283</v>
      </c>
      <c r="T9" s="4">
        <v>296</v>
      </c>
      <c r="U9" s="33">
        <v>1299</v>
      </c>
      <c r="V9" s="27">
        <v>1330</v>
      </c>
      <c r="W9" s="4">
        <v>1531</v>
      </c>
      <c r="X9" s="4">
        <v>1393</v>
      </c>
      <c r="Y9" s="33">
        <v>1338</v>
      </c>
      <c r="Z9" s="72">
        <v>1254</v>
      </c>
      <c r="AA9" s="72">
        <v>1524</v>
      </c>
      <c r="AB9" s="73">
        <v>1659</v>
      </c>
      <c r="AC9" s="32">
        <v>1461</v>
      </c>
      <c r="AD9" s="73">
        <v>1503</v>
      </c>
      <c r="AE9" s="73">
        <v>1609</v>
      </c>
      <c r="AF9" s="73">
        <v>1667</v>
      </c>
      <c r="AG9" s="32">
        <v>1537</v>
      </c>
      <c r="AH9" s="73">
        <v>1586</v>
      </c>
      <c r="AI9" s="18">
        <v>1559</v>
      </c>
      <c r="AJ9" s="18">
        <v>1782</v>
      </c>
      <c r="AK9" s="32">
        <v>1254</v>
      </c>
      <c r="AL9" s="73">
        <v>1431</v>
      </c>
      <c r="AM9" s="18">
        <v>1412</v>
      </c>
      <c r="AN9" s="18">
        <v>1290</v>
      </c>
      <c r="AO9" s="32">
        <v>986</v>
      </c>
      <c r="AP9" s="73">
        <v>1724</v>
      </c>
      <c r="AQ9">
        <v>1986</v>
      </c>
      <c r="AR9">
        <v>2434</v>
      </c>
      <c r="AS9">
        <v>1888</v>
      </c>
    </row>
    <row r="10" spans="1:45" ht="12.75">
      <c r="A10" s="3" t="s">
        <v>0</v>
      </c>
      <c r="B10" s="53">
        <f aca="true" t="shared" si="3" ref="B10:Q10">SUM(B8:B9)</f>
        <v>842</v>
      </c>
      <c r="C10" s="54">
        <f t="shared" si="3"/>
        <v>1095</v>
      </c>
      <c r="D10" s="54">
        <f t="shared" si="3"/>
        <v>1446</v>
      </c>
      <c r="E10" s="33">
        <f t="shared" si="3"/>
        <v>1245</v>
      </c>
      <c r="F10" s="53">
        <f t="shared" si="3"/>
        <v>1430</v>
      </c>
      <c r="G10" s="54">
        <f t="shared" si="3"/>
        <v>1576</v>
      </c>
      <c r="H10" s="54">
        <f t="shared" si="3"/>
        <v>1781</v>
      </c>
      <c r="I10" s="33">
        <f t="shared" si="3"/>
        <v>1568</v>
      </c>
      <c r="J10" s="53">
        <f t="shared" si="3"/>
        <v>2234</v>
      </c>
      <c r="K10" s="54">
        <f t="shared" si="3"/>
        <v>1689</v>
      </c>
      <c r="L10" s="54">
        <f t="shared" si="3"/>
        <v>1745</v>
      </c>
      <c r="M10" s="33">
        <f t="shared" si="3"/>
        <v>1755</v>
      </c>
      <c r="N10" s="4">
        <f t="shared" si="3"/>
        <v>2134</v>
      </c>
      <c r="O10" s="4">
        <f t="shared" si="3"/>
        <v>2431</v>
      </c>
      <c r="P10" s="4">
        <f t="shared" si="3"/>
        <v>2475</v>
      </c>
      <c r="Q10" s="33">
        <f t="shared" si="3"/>
        <v>2484</v>
      </c>
      <c r="R10" s="4">
        <f>SUM(R8:R9)</f>
        <v>3012</v>
      </c>
      <c r="S10" s="4">
        <f aca="true" t="shared" si="4" ref="S10:Y10">SUM(S8:S9)</f>
        <v>2579</v>
      </c>
      <c r="T10" s="4">
        <f t="shared" si="4"/>
        <v>541</v>
      </c>
      <c r="U10" s="33">
        <f t="shared" si="4"/>
        <v>2505</v>
      </c>
      <c r="V10" s="27">
        <f t="shared" si="4"/>
        <v>3054</v>
      </c>
      <c r="W10" s="4">
        <f t="shared" si="4"/>
        <v>2802</v>
      </c>
      <c r="X10" s="4">
        <f t="shared" si="4"/>
        <v>2846</v>
      </c>
      <c r="Y10" s="33">
        <f t="shared" si="4"/>
        <v>2898</v>
      </c>
      <c r="Z10" s="72">
        <f aca="true" t="shared" si="5" ref="Z10:AG10">SUM(Z8:Z9)</f>
        <v>2578</v>
      </c>
      <c r="AA10" s="72">
        <f t="shared" si="5"/>
        <v>2827</v>
      </c>
      <c r="AB10" s="4">
        <f t="shared" si="5"/>
        <v>3102</v>
      </c>
      <c r="AC10" s="32">
        <f t="shared" si="5"/>
        <v>2782</v>
      </c>
      <c r="AD10" s="72">
        <f t="shared" si="5"/>
        <v>2851</v>
      </c>
      <c r="AE10" s="72">
        <f t="shared" si="5"/>
        <v>2986</v>
      </c>
      <c r="AF10" s="72">
        <f t="shared" si="5"/>
        <v>3086</v>
      </c>
      <c r="AG10" s="32">
        <f t="shared" si="5"/>
        <v>2858</v>
      </c>
      <c r="AH10" s="72">
        <f aca="true" t="shared" si="6" ref="AH10:AS10">SUM(AH8:AH9)</f>
        <v>2931</v>
      </c>
      <c r="AI10" s="72">
        <f t="shared" si="6"/>
        <v>2994</v>
      </c>
      <c r="AJ10" s="72">
        <f t="shared" si="6"/>
        <v>3167</v>
      </c>
      <c r="AK10" s="32">
        <f t="shared" si="6"/>
        <v>2403</v>
      </c>
      <c r="AL10" s="72">
        <f t="shared" si="6"/>
        <v>2702</v>
      </c>
      <c r="AM10" s="72">
        <f t="shared" si="6"/>
        <v>2759</v>
      </c>
      <c r="AN10" s="72">
        <f t="shared" si="6"/>
        <v>2616</v>
      </c>
      <c r="AO10" s="32">
        <f t="shared" si="6"/>
        <v>2076</v>
      </c>
      <c r="AP10" s="72">
        <f t="shared" si="6"/>
        <v>2721</v>
      </c>
      <c r="AQ10" s="72">
        <f t="shared" si="6"/>
        <v>2932</v>
      </c>
      <c r="AR10" s="72">
        <f t="shared" si="6"/>
        <v>3446</v>
      </c>
      <c r="AS10" s="72">
        <f t="shared" si="6"/>
        <v>2770</v>
      </c>
    </row>
    <row r="11" spans="2:45" s="20" customFormat="1" ht="24.75" customHeight="1">
      <c r="B11" s="50" t="s">
        <v>5</v>
      </c>
      <c r="C11" s="51" t="s">
        <v>8</v>
      </c>
      <c r="D11" s="51" t="s">
        <v>11</v>
      </c>
      <c r="E11" s="52" t="s">
        <v>14</v>
      </c>
      <c r="F11" s="50" t="s">
        <v>17</v>
      </c>
      <c r="G11" s="51" t="s">
        <v>20</v>
      </c>
      <c r="H11" s="51" t="s">
        <v>23</v>
      </c>
      <c r="I11" s="52" t="s">
        <v>26</v>
      </c>
      <c r="J11" s="50" t="s">
        <v>29</v>
      </c>
      <c r="K11" s="51" t="s">
        <v>32</v>
      </c>
      <c r="L11" s="51" t="s">
        <v>35</v>
      </c>
      <c r="M11" s="52" t="s">
        <v>38</v>
      </c>
      <c r="N11" s="22" t="s">
        <v>41</v>
      </c>
      <c r="O11" s="21" t="s">
        <v>44</v>
      </c>
      <c r="P11" s="22" t="s">
        <v>47</v>
      </c>
      <c r="Q11" s="32" t="s">
        <v>71</v>
      </c>
      <c r="R11" s="21" t="s">
        <v>81</v>
      </c>
      <c r="S11" s="21" t="s">
        <v>82</v>
      </c>
      <c r="T11" s="21" t="s">
        <v>83</v>
      </c>
      <c r="U11" s="32" t="s">
        <v>84</v>
      </c>
      <c r="V11" s="28" t="s">
        <v>81</v>
      </c>
      <c r="W11" s="21" t="s">
        <v>82</v>
      </c>
      <c r="X11" s="21" t="s">
        <v>83</v>
      </c>
      <c r="Y11" s="32" t="s">
        <v>84</v>
      </c>
      <c r="Z11" s="28" t="s">
        <v>81</v>
      </c>
      <c r="AA11" s="21" t="s">
        <v>82</v>
      </c>
      <c r="AB11" s="21" t="s">
        <v>83</v>
      </c>
      <c r="AC11" s="32" t="s">
        <v>84</v>
      </c>
      <c r="AD11" s="28" t="s">
        <v>81</v>
      </c>
      <c r="AE11" s="21" t="s">
        <v>82</v>
      </c>
      <c r="AF11" s="21" t="s">
        <v>83</v>
      </c>
      <c r="AG11" s="32" t="s">
        <v>84</v>
      </c>
      <c r="AH11" s="28" t="s">
        <v>81</v>
      </c>
      <c r="AI11" s="21" t="s">
        <v>82</v>
      </c>
      <c r="AJ11" s="21" t="s">
        <v>83</v>
      </c>
      <c r="AK11" s="32" t="s">
        <v>84</v>
      </c>
      <c r="AL11" s="28" t="s">
        <v>81</v>
      </c>
      <c r="AM11" s="21" t="s">
        <v>82</v>
      </c>
      <c r="AN11" s="21" t="s">
        <v>83</v>
      </c>
      <c r="AO11" s="32" t="s">
        <v>84</v>
      </c>
      <c r="AP11" s="28" t="s">
        <v>81</v>
      </c>
      <c r="AQ11" s="21" t="s">
        <v>82</v>
      </c>
      <c r="AR11" s="21" t="s">
        <v>83</v>
      </c>
      <c r="AS11" s="32" t="s">
        <v>84</v>
      </c>
    </row>
    <row r="12" spans="1:45" ht="12.75">
      <c r="A12" s="3" t="s">
        <v>2</v>
      </c>
      <c r="B12" s="53">
        <v>513</v>
      </c>
      <c r="C12" s="54">
        <v>553</v>
      </c>
      <c r="D12" s="54">
        <v>573</v>
      </c>
      <c r="E12" s="33">
        <v>622</v>
      </c>
      <c r="F12" s="53">
        <v>755</v>
      </c>
      <c r="G12" s="54">
        <v>711</v>
      </c>
      <c r="H12" s="54">
        <v>835</v>
      </c>
      <c r="I12" s="33">
        <v>1050</v>
      </c>
      <c r="J12" s="53">
        <v>1127</v>
      </c>
      <c r="K12" s="54">
        <v>856</v>
      </c>
      <c r="L12" s="54">
        <v>767</v>
      </c>
      <c r="M12" s="33">
        <v>699</v>
      </c>
      <c r="N12" s="4">
        <v>982</v>
      </c>
      <c r="O12" s="4">
        <v>1167</v>
      </c>
      <c r="P12" s="4">
        <v>1304</v>
      </c>
      <c r="Q12" s="34">
        <v>1290</v>
      </c>
      <c r="R12" s="6">
        <v>1421</v>
      </c>
      <c r="S12" s="6">
        <v>1273</v>
      </c>
      <c r="T12" s="6">
        <v>1238</v>
      </c>
      <c r="U12" s="34">
        <v>1307</v>
      </c>
      <c r="V12" s="29">
        <v>1686</v>
      </c>
      <c r="W12" s="6">
        <v>1332</v>
      </c>
      <c r="X12" s="6">
        <v>1533</v>
      </c>
      <c r="Y12" s="34">
        <v>1348</v>
      </c>
      <c r="Z12" s="72">
        <v>1499</v>
      </c>
      <c r="AA12" s="72">
        <v>1398</v>
      </c>
      <c r="AB12" s="73">
        <v>1375</v>
      </c>
      <c r="AC12" s="32">
        <v>1242</v>
      </c>
      <c r="AD12" s="73">
        <v>1414</v>
      </c>
      <c r="AE12" s="73">
        <v>1363</v>
      </c>
      <c r="AF12" s="73">
        <v>1313</v>
      </c>
      <c r="AG12" s="32">
        <v>1172</v>
      </c>
      <c r="AH12" s="18">
        <v>1504</v>
      </c>
      <c r="AI12" s="18">
        <v>1314</v>
      </c>
      <c r="AJ12" s="18">
        <v>1349</v>
      </c>
      <c r="AK12" s="32">
        <v>1222</v>
      </c>
      <c r="AL12" s="18">
        <v>1417</v>
      </c>
      <c r="AM12" s="18">
        <v>1272</v>
      </c>
      <c r="AN12" s="18">
        <v>1317</v>
      </c>
      <c r="AO12" s="32">
        <v>1226</v>
      </c>
      <c r="AP12" s="76">
        <v>1093</v>
      </c>
      <c r="AQ12">
        <v>1026</v>
      </c>
      <c r="AR12">
        <v>985</v>
      </c>
      <c r="AS12" s="76">
        <v>996</v>
      </c>
    </row>
    <row r="13" spans="1:45" ht="12.75">
      <c r="A13" s="3" t="s">
        <v>1</v>
      </c>
      <c r="B13" s="53">
        <v>773</v>
      </c>
      <c r="C13" s="54">
        <v>516</v>
      </c>
      <c r="D13" s="54">
        <v>658</v>
      </c>
      <c r="E13" s="33">
        <v>646</v>
      </c>
      <c r="F13" s="53">
        <v>989</v>
      </c>
      <c r="G13" s="54">
        <v>921</v>
      </c>
      <c r="H13" s="54">
        <v>820</v>
      </c>
      <c r="I13" s="33">
        <v>738</v>
      </c>
      <c r="J13" s="53">
        <v>1144</v>
      </c>
      <c r="K13" s="54">
        <v>852</v>
      </c>
      <c r="L13" s="54">
        <v>817</v>
      </c>
      <c r="M13" s="33">
        <v>923</v>
      </c>
      <c r="N13" s="4">
        <v>1273</v>
      </c>
      <c r="O13" s="4">
        <v>1079</v>
      </c>
      <c r="P13" s="4">
        <v>1233</v>
      </c>
      <c r="Q13" s="34">
        <v>1267</v>
      </c>
      <c r="R13" s="6">
        <v>1770</v>
      </c>
      <c r="S13" s="6">
        <v>1238</v>
      </c>
      <c r="T13" s="6">
        <v>1566</v>
      </c>
      <c r="U13" s="34">
        <v>1520</v>
      </c>
      <c r="V13" s="29">
        <v>1641</v>
      </c>
      <c r="W13" s="6">
        <v>1421</v>
      </c>
      <c r="X13" s="6">
        <v>1369</v>
      </c>
      <c r="Y13" s="34">
        <v>1339</v>
      </c>
      <c r="Z13" s="72">
        <v>1753</v>
      </c>
      <c r="AA13" s="72">
        <v>1598</v>
      </c>
      <c r="AB13" s="73">
        <v>1655</v>
      </c>
      <c r="AC13" s="32">
        <v>1458</v>
      </c>
      <c r="AD13" s="73">
        <v>1708</v>
      </c>
      <c r="AE13" s="73">
        <v>1567</v>
      </c>
      <c r="AF13" s="73">
        <v>1523</v>
      </c>
      <c r="AG13" s="32">
        <v>1480</v>
      </c>
      <c r="AH13" s="18">
        <v>1807</v>
      </c>
      <c r="AI13" s="18">
        <v>1518</v>
      </c>
      <c r="AJ13" s="18">
        <v>1452</v>
      </c>
      <c r="AK13" s="32">
        <v>1215</v>
      </c>
      <c r="AL13" s="18">
        <v>1536</v>
      </c>
      <c r="AM13" s="18">
        <v>1330</v>
      </c>
      <c r="AN13" s="18">
        <v>1294</v>
      </c>
      <c r="AO13" s="32">
        <v>1349</v>
      </c>
      <c r="AP13" s="76">
        <v>2351</v>
      </c>
      <c r="AQ13">
        <v>1958</v>
      </c>
      <c r="AR13">
        <v>2271</v>
      </c>
      <c r="AS13" s="76">
        <v>2102</v>
      </c>
    </row>
    <row r="14" spans="1:45" ht="12.75">
      <c r="A14" s="3" t="s">
        <v>0</v>
      </c>
      <c r="B14" s="53">
        <f aca="true" t="shared" si="7" ref="B14:K14">SUM(B12:B13)</f>
        <v>1286</v>
      </c>
      <c r="C14" s="54">
        <f t="shared" si="7"/>
        <v>1069</v>
      </c>
      <c r="D14" s="54">
        <f t="shared" si="7"/>
        <v>1231</v>
      </c>
      <c r="E14" s="33">
        <f t="shared" si="7"/>
        <v>1268</v>
      </c>
      <c r="F14" s="53">
        <f t="shared" si="7"/>
        <v>1744</v>
      </c>
      <c r="G14" s="54">
        <f t="shared" si="7"/>
        <v>1632</v>
      </c>
      <c r="H14" s="54">
        <f t="shared" si="7"/>
        <v>1655</v>
      </c>
      <c r="I14" s="33">
        <f t="shared" si="7"/>
        <v>1788</v>
      </c>
      <c r="J14" s="53">
        <f t="shared" si="7"/>
        <v>2271</v>
      </c>
      <c r="K14" s="54">
        <f t="shared" si="7"/>
        <v>1708</v>
      </c>
      <c r="L14" s="54">
        <f aca="true" t="shared" si="8" ref="L14:Q14">SUM(L12:L13)</f>
        <v>1584</v>
      </c>
      <c r="M14" s="33">
        <f t="shared" si="8"/>
        <v>1622</v>
      </c>
      <c r="N14" s="4">
        <f t="shared" si="8"/>
        <v>2255</v>
      </c>
      <c r="O14" s="4">
        <f t="shared" si="8"/>
        <v>2246</v>
      </c>
      <c r="P14" s="4">
        <f t="shared" si="8"/>
        <v>2537</v>
      </c>
      <c r="Q14" s="33">
        <f t="shared" si="8"/>
        <v>2557</v>
      </c>
      <c r="R14" s="4">
        <f aca="true" t="shared" si="9" ref="R14:Y14">SUM(R12:R13)</f>
        <v>3191</v>
      </c>
      <c r="S14" s="4">
        <f t="shared" si="9"/>
        <v>2511</v>
      </c>
      <c r="T14" s="4">
        <f t="shared" si="9"/>
        <v>2804</v>
      </c>
      <c r="U14" s="33">
        <f t="shared" si="9"/>
        <v>2827</v>
      </c>
      <c r="V14" s="27">
        <f t="shared" si="9"/>
        <v>3327</v>
      </c>
      <c r="W14" s="4">
        <f t="shared" si="9"/>
        <v>2753</v>
      </c>
      <c r="X14" s="4">
        <f t="shared" si="9"/>
        <v>2902</v>
      </c>
      <c r="Y14" s="33">
        <f t="shared" si="9"/>
        <v>2687</v>
      </c>
      <c r="Z14" s="72">
        <f aca="true" t="shared" si="10" ref="Z14:AG14">SUM(Z12:Z13)</f>
        <v>3252</v>
      </c>
      <c r="AA14" s="72">
        <f t="shared" si="10"/>
        <v>2996</v>
      </c>
      <c r="AB14" s="4">
        <f t="shared" si="10"/>
        <v>3030</v>
      </c>
      <c r="AC14" s="32">
        <f t="shared" si="10"/>
        <v>2700</v>
      </c>
      <c r="AD14" s="72">
        <f t="shared" si="10"/>
        <v>3122</v>
      </c>
      <c r="AE14" s="72">
        <f t="shared" si="10"/>
        <v>2930</v>
      </c>
      <c r="AF14" s="72">
        <f t="shared" si="10"/>
        <v>2836</v>
      </c>
      <c r="AG14" s="32">
        <f t="shared" si="10"/>
        <v>2652</v>
      </c>
      <c r="AH14" s="72">
        <f aca="true" t="shared" si="11" ref="AH14:AS14">SUM(AH12:AH13)</f>
        <v>3311</v>
      </c>
      <c r="AI14" s="72">
        <f t="shared" si="11"/>
        <v>2832</v>
      </c>
      <c r="AJ14" s="72">
        <f t="shared" si="11"/>
        <v>2801</v>
      </c>
      <c r="AK14" s="32">
        <f t="shared" si="11"/>
        <v>2437</v>
      </c>
      <c r="AL14" s="72">
        <f t="shared" si="11"/>
        <v>2953</v>
      </c>
      <c r="AM14" s="72">
        <f t="shared" si="11"/>
        <v>2602</v>
      </c>
      <c r="AN14" s="72">
        <f t="shared" si="11"/>
        <v>2611</v>
      </c>
      <c r="AO14" s="32">
        <f t="shared" si="11"/>
        <v>2575</v>
      </c>
      <c r="AP14" s="72">
        <f t="shared" si="11"/>
        <v>3444</v>
      </c>
      <c r="AQ14" s="72">
        <f t="shared" si="11"/>
        <v>2984</v>
      </c>
      <c r="AR14" s="72">
        <f t="shared" si="11"/>
        <v>3256</v>
      </c>
      <c r="AS14" s="72">
        <f t="shared" si="11"/>
        <v>3098</v>
      </c>
    </row>
    <row r="15" spans="1:53" ht="25.5" customHeight="1">
      <c r="A15" s="3"/>
      <c r="B15" s="53"/>
      <c r="C15" s="54"/>
      <c r="D15" s="54"/>
      <c r="E15" s="33"/>
      <c r="F15" s="53"/>
      <c r="G15" s="54"/>
      <c r="H15" s="54"/>
      <c r="I15" s="33"/>
      <c r="J15" s="53"/>
      <c r="K15" s="54"/>
      <c r="L15" s="54"/>
      <c r="M15" s="33"/>
      <c r="N15" s="4"/>
      <c r="O15" s="4"/>
      <c r="P15" s="4"/>
      <c r="Q15" s="35"/>
      <c r="R15" s="6"/>
      <c r="S15" s="6"/>
      <c r="T15" s="6"/>
      <c r="U15" s="35"/>
      <c r="V15" s="6"/>
      <c r="W15" s="6"/>
      <c r="X15" s="6"/>
      <c r="Y15" s="35"/>
      <c r="Z15" s="6"/>
      <c r="AA15" s="6"/>
      <c r="AB15" s="6"/>
      <c r="AC15" s="35"/>
      <c r="AD15" s="6"/>
      <c r="AE15" s="6"/>
      <c r="AF15" s="6"/>
      <c r="AG15" s="35"/>
      <c r="AH15" s="6"/>
      <c r="AI15" s="6"/>
      <c r="AJ15" s="6"/>
      <c r="AK15" s="35"/>
      <c r="AL15" s="6"/>
      <c r="AM15" s="6"/>
      <c r="AN15" s="6"/>
      <c r="AO15" s="35"/>
      <c r="AP15" s="6"/>
      <c r="AQ15" s="6"/>
      <c r="AR15" s="6"/>
      <c r="AS15" s="35"/>
      <c r="AT15" s="6"/>
      <c r="AU15" s="6"/>
      <c r="AV15" s="6"/>
      <c r="AW15" s="6"/>
      <c r="AX15" s="6"/>
      <c r="AY15" s="6"/>
      <c r="AZ15" s="6"/>
      <c r="BA15" s="6"/>
    </row>
    <row r="16" spans="1:47" s="16" customFormat="1" ht="26.25" customHeight="1">
      <c r="A16" s="30" t="s">
        <v>98</v>
      </c>
      <c r="B16" s="77" t="s">
        <v>65</v>
      </c>
      <c r="C16" s="78"/>
      <c r="D16" s="78"/>
      <c r="E16" s="79"/>
      <c r="F16" s="77" t="s">
        <v>66</v>
      </c>
      <c r="G16" s="78"/>
      <c r="H16" s="78"/>
      <c r="I16" s="79"/>
      <c r="J16" s="77" t="s">
        <v>67</v>
      </c>
      <c r="K16" s="78"/>
      <c r="L16" s="78"/>
      <c r="M16" s="79"/>
      <c r="N16" s="81" t="s">
        <v>68</v>
      </c>
      <c r="O16" s="81"/>
      <c r="P16" s="81"/>
      <c r="Q16" s="82"/>
      <c r="R16" s="80" t="s">
        <v>94</v>
      </c>
      <c r="S16" s="81"/>
      <c r="T16" s="81"/>
      <c r="U16" s="82"/>
      <c r="V16" s="80" t="s">
        <v>93</v>
      </c>
      <c r="W16" s="81"/>
      <c r="X16" s="81"/>
      <c r="Y16" s="82"/>
      <c r="Z16" s="80" t="s">
        <v>100</v>
      </c>
      <c r="AA16" s="81"/>
      <c r="AB16" s="81"/>
      <c r="AC16" s="82"/>
      <c r="AD16" s="80" t="s">
        <v>105</v>
      </c>
      <c r="AE16" s="81"/>
      <c r="AF16" s="81"/>
      <c r="AG16" s="82"/>
      <c r="AH16" s="80" t="s">
        <v>114</v>
      </c>
      <c r="AI16" s="81"/>
      <c r="AJ16" s="81"/>
      <c r="AK16" s="82"/>
      <c r="AL16" s="77" t="s">
        <v>115</v>
      </c>
      <c r="AM16" s="84"/>
      <c r="AN16" s="84"/>
      <c r="AO16" s="85"/>
      <c r="AP16" s="77" t="s">
        <v>124</v>
      </c>
      <c r="AQ16" s="84"/>
      <c r="AR16" s="84"/>
      <c r="AS16" s="85"/>
      <c r="AT16" s="88" t="s">
        <v>99</v>
      </c>
      <c r="AU16" s="89"/>
    </row>
    <row r="17" spans="2:53" s="23" customFormat="1" ht="24.75" customHeight="1">
      <c r="B17" s="55" t="s">
        <v>49</v>
      </c>
      <c r="C17" s="56" t="s">
        <v>50</v>
      </c>
      <c r="D17" s="56" t="s">
        <v>51</v>
      </c>
      <c r="E17" s="57" t="s">
        <v>52</v>
      </c>
      <c r="F17" s="55" t="s">
        <v>48</v>
      </c>
      <c r="G17" s="56" t="s">
        <v>53</v>
      </c>
      <c r="H17" s="56" t="s">
        <v>54</v>
      </c>
      <c r="I17" s="57" t="s">
        <v>55</v>
      </c>
      <c r="J17" s="55" t="s">
        <v>56</v>
      </c>
      <c r="K17" s="56" t="s">
        <v>57</v>
      </c>
      <c r="L17" s="56" t="s">
        <v>58</v>
      </c>
      <c r="M17" s="57" t="s">
        <v>59</v>
      </c>
      <c r="N17" s="24" t="s">
        <v>60</v>
      </c>
      <c r="O17" s="24" t="s">
        <v>61</v>
      </c>
      <c r="P17" s="24" t="s">
        <v>62</v>
      </c>
      <c r="Q17" s="36" t="s">
        <v>63</v>
      </c>
      <c r="R17" s="25" t="s">
        <v>85</v>
      </c>
      <c r="S17" s="25" t="s">
        <v>86</v>
      </c>
      <c r="T17" s="25" t="s">
        <v>87</v>
      </c>
      <c r="U17" s="42" t="s">
        <v>88</v>
      </c>
      <c r="V17" s="25" t="s">
        <v>89</v>
      </c>
      <c r="W17" s="25" t="s">
        <v>90</v>
      </c>
      <c r="X17" s="25" t="s">
        <v>91</v>
      </c>
      <c r="Y17" s="42" t="s">
        <v>92</v>
      </c>
      <c r="Z17" s="21" t="s">
        <v>101</v>
      </c>
      <c r="AA17" s="21" t="s">
        <v>102</v>
      </c>
      <c r="AB17" s="21" t="s">
        <v>103</v>
      </c>
      <c r="AC17" s="31" t="s">
        <v>104</v>
      </c>
      <c r="AD17" s="21" t="s">
        <v>106</v>
      </c>
      <c r="AE17" s="21" t="s">
        <v>107</v>
      </c>
      <c r="AF17" s="21" t="s">
        <v>108</v>
      </c>
      <c r="AG17" s="31" t="s">
        <v>109</v>
      </c>
      <c r="AH17" s="21" t="s">
        <v>110</v>
      </c>
      <c r="AI17" s="21" t="s">
        <v>111</v>
      </c>
      <c r="AJ17" s="21" t="s">
        <v>112</v>
      </c>
      <c r="AK17" s="31" t="s">
        <v>113</v>
      </c>
      <c r="AL17" s="21" t="s">
        <v>116</v>
      </c>
      <c r="AM17" s="21" t="s">
        <v>117</v>
      </c>
      <c r="AN17" s="21" t="s">
        <v>118</v>
      </c>
      <c r="AO17" s="31" t="s">
        <v>119</v>
      </c>
      <c r="AP17" s="28" t="s">
        <v>120</v>
      </c>
      <c r="AQ17" s="28" t="s">
        <v>121</v>
      </c>
      <c r="AR17" s="28" t="s">
        <v>122</v>
      </c>
      <c r="AS17" s="75" t="s">
        <v>123</v>
      </c>
      <c r="AT17" s="86"/>
      <c r="AU17" s="87"/>
      <c r="AV17" s="24"/>
      <c r="AW17" s="24"/>
      <c r="AX17" s="24"/>
      <c r="AY17" s="24"/>
      <c r="AZ17" s="24"/>
      <c r="BA17" s="24"/>
    </row>
    <row r="18" spans="1:53" s="7" customFormat="1" ht="18" customHeight="1">
      <c r="A18" s="13" t="s">
        <v>2</v>
      </c>
      <c r="B18" s="58">
        <f>+B4+B8+B12</f>
        <v>1106</v>
      </c>
      <c r="C18" s="59">
        <f aca="true" t="shared" si="12" ref="C18:P18">+C4+C8+C12</f>
        <v>1536</v>
      </c>
      <c r="D18" s="59">
        <f t="shared" si="12"/>
        <v>1747</v>
      </c>
      <c r="E18" s="37">
        <f t="shared" si="12"/>
        <v>1829</v>
      </c>
      <c r="F18" s="58">
        <f t="shared" si="12"/>
        <v>2064</v>
      </c>
      <c r="G18" s="59">
        <f t="shared" si="12"/>
        <v>2152</v>
      </c>
      <c r="H18" s="59">
        <f t="shared" si="12"/>
        <v>2417</v>
      </c>
      <c r="I18" s="37">
        <f t="shared" si="12"/>
        <v>2675</v>
      </c>
      <c r="J18" s="58">
        <f t="shared" si="12"/>
        <v>3705</v>
      </c>
      <c r="K18" s="59">
        <f t="shared" si="12"/>
        <v>2398</v>
      </c>
      <c r="L18" s="59">
        <f t="shared" si="12"/>
        <v>2438</v>
      </c>
      <c r="M18" s="37">
        <f t="shared" si="12"/>
        <v>2391</v>
      </c>
      <c r="N18" s="9">
        <f t="shared" si="12"/>
        <v>2696</v>
      </c>
      <c r="O18" s="9">
        <f t="shared" si="12"/>
        <v>3551</v>
      </c>
      <c r="P18" s="9">
        <f t="shared" si="12"/>
        <v>4039</v>
      </c>
      <c r="Q18" s="37">
        <f>+Q4+Q8+Q12</f>
        <v>3817</v>
      </c>
      <c r="R18" s="9">
        <f aca="true" t="shared" si="13" ref="R18:Y18">+R4+R8+R12</f>
        <v>4116</v>
      </c>
      <c r="S18" s="9">
        <f t="shared" si="13"/>
        <v>4001</v>
      </c>
      <c r="T18" s="17">
        <f t="shared" si="13"/>
        <v>2493</v>
      </c>
      <c r="U18" s="37">
        <f t="shared" si="13"/>
        <v>3934</v>
      </c>
      <c r="V18" s="9">
        <f t="shared" si="13"/>
        <v>4740</v>
      </c>
      <c r="W18" s="17">
        <f t="shared" si="13"/>
        <v>4170</v>
      </c>
      <c r="X18" s="9">
        <f t="shared" si="13"/>
        <v>4515</v>
      </c>
      <c r="Y18" s="37">
        <f t="shared" si="13"/>
        <v>4404</v>
      </c>
      <c r="Z18" s="9">
        <f aca="true" t="shared" si="14" ref="Z18:AD20">+Z4+Z8+Z12</f>
        <v>4319</v>
      </c>
      <c r="AA18" s="17">
        <f t="shared" si="14"/>
        <v>4015</v>
      </c>
      <c r="AB18" s="9">
        <f t="shared" si="14"/>
        <v>4217</v>
      </c>
      <c r="AC18" s="37">
        <f t="shared" si="14"/>
        <v>3897</v>
      </c>
      <c r="AD18" s="9">
        <f t="shared" si="14"/>
        <v>4109</v>
      </c>
      <c r="AE18" s="9">
        <f aca="true" t="shared" si="15" ref="AE18:AH20">+AE4+AE8+AE12</f>
        <v>4073</v>
      </c>
      <c r="AF18" s="9">
        <f t="shared" si="15"/>
        <v>4154</v>
      </c>
      <c r="AG18" s="37">
        <f t="shared" si="15"/>
        <v>3916</v>
      </c>
      <c r="AH18" s="9">
        <f t="shared" si="15"/>
        <v>4346</v>
      </c>
      <c r="AI18" s="9">
        <f aca="true" t="shared" si="16" ref="AI18:AL20">+AI4+AI8+AI12</f>
        <v>4172</v>
      </c>
      <c r="AJ18" s="9">
        <f t="shared" si="16"/>
        <v>4248</v>
      </c>
      <c r="AK18" s="37">
        <f t="shared" si="16"/>
        <v>3696</v>
      </c>
      <c r="AL18" s="9">
        <f t="shared" si="16"/>
        <v>4143</v>
      </c>
      <c r="AM18" s="9">
        <f aca="true" t="shared" si="17" ref="AM18:AP20">+AM4+AM8+AM12</f>
        <v>4005</v>
      </c>
      <c r="AN18" s="9">
        <f t="shared" si="17"/>
        <v>4217</v>
      </c>
      <c r="AO18" s="37">
        <f t="shared" si="17"/>
        <v>3681</v>
      </c>
      <c r="AP18" s="9">
        <f t="shared" si="17"/>
        <v>2945</v>
      </c>
      <c r="AQ18" s="9">
        <f aca="true" t="shared" si="18" ref="AQ18:AS20">+AQ4+AQ8+AQ12</f>
        <v>2989</v>
      </c>
      <c r="AR18" s="9">
        <f t="shared" si="18"/>
        <v>2894</v>
      </c>
      <c r="AS18" s="37">
        <f t="shared" si="18"/>
        <v>2862</v>
      </c>
      <c r="AT18" s="9">
        <f>SUM(A18:AS18)</f>
        <v>149832</v>
      </c>
      <c r="AU18" s="40">
        <f>+AT18/AT20</f>
        <v>0.4606714281761246</v>
      </c>
      <c r="AV18" s="9"/>
      <c r="AW18" s="9"/>
      <c r="AX18" s="9"/>
      <c r="AY18" s="9"/>
      <c r="AZ18" s="9"/>
      <c r="BA18" s="9"/>
    </row>
    <row r="19" spans="1:53" s="7" customFormat="1" ht="18" customHeight="1">
      <c r="A19" s="13" t="s">
        <v>1</v>
      </c>
      <c r="B19" s="58">
        <f aca="true" t="shared" si="19" ref="B19:P20">+B5+B9+B13</f>
        <v>1741</v>
      </c>
      <c r="C19" s="59">
        <f t="shared" si="19"/>
        <v>1751</v>
      </c>
      <c r="D19" s="59">
        <f t="shared" si="19"/>
        <v>2153</v>
      </c>
      <c r="E19" s="37">
        <f t="shared" si="19"/>
        <v>1894</v>
      </c>
      <c r="F19" s="58">
        <f t="shared" si="19"/>
        <v>2630</v>
      </c>
      <c r="G19" s="59">
        <f t="shared" si="19"/>
        <v>2583</v>
      </c>
      <c r="H19" s="59">
        <f t="shared" si="19"/>
        <v>2566</v>
      </c>
      <c r="I19" s="37">
        <f t="shared" si="19"/>
        <v>2305</v>
      </c>
      <c r="J19" s="58">
        <f t="shared" si="19"/>
        <v>3027</v>
      </c>
      <c r="K19" s="59">
        <f t="shared" si="19"/>
        <v>2686</v>
      </c>
      <c r="L19" s="59">
        <f t="shared" si="19"/>
        <v>2732</v>
      </c>
      <c r="M19" s="37">
        <f t="shared" si="19"/>
        <v>2923</v>
      </c>
      <c r="N19" s="9">
        <f t="shared" si="19"/>
        <v>3872</v>
      </c>
      <c r="O19" s="9">
        <f t="shared" si="19"/>
        <v>3594</v>
      </c>
      <c r="P19" s="9">
        <f t="shared" si="19"/>
        <v>3685</v>
      </c>
      <c r="Q19" s="37">
        <f>+Q5+Q9+Q13</f>
        <v>3804</v>
      </c>
      <c r="R19" s="9">
        <f aca="true" t="shared" si="20" ref="R19:Y19">+R5+R9+R13</f>
        <v>4928</v>
      </c>
      <c r="S19" s="9">
        <f t="shared" si="20"/>
        <v>4077</v>
      </c>
      <c r="T19" s="17">
        <f t="shared" si="20"/>
        <v>2929</v>
      </c>
      <c r="U19" s="37">
        <f t="shared" si="20"/>
        <v>4305</v>
      </c>
      <c r="V19" s="9">
        <f t="shared" si="20"/>
        <v>4695</v>
      </c>
      <c r="W19" s="17">
        <f t="shared" si="20"/>
        <v>4367</v>
      </c>
      <c r="X19" s="9">
        <f t="shared" si="20"/>
        <v>4080</v>
      </c>
      <c r="Y19" s="37">
        <f t="shared" si="20"/>
        <v>4240</v>
      </c>
      <c r="Z19" s="9">
        <f t="shared" si="14"/>
        <v>4510</v>
      </c>
      <c r="AA19" s="17">
        <f t="shared" si="14"/>
        <v>4716</v>
      </c>
      <c r="AB19" s="9">
        <f t="shared" si="14"/>
        <v>5070</v>
      </c>
      <c r="AC19" s="37">
        <f>+AC5+AC9+AC13</f>
        <v>4582</v>
      </c>
      <c r="AD19" s="9">
        <f t="shared" si="14"/>
        <v>4856</v>
      </c>
      <c r="AE19" s="9">
        <f t="shared" si="15"/>
        <v>4639</v>
      </c>
      <c r="AF19" s="9">
        <f t="shared" si="15"/>
        <v>4842</v>
      </c>
      <c r="AG19" s="37">
        <f t="shared" si="15"/>
        <v>4543</v>
      </c>
      <c r="AH19" s="9">
        <f t="shared" si="15"/>
        <v>5112</v>
      </c>
      <c r="AI19" s="9">
        <f t="shared" si="16"/>
        <v>4676</v>
      </c>
      <c r="AJ19" s="9">
        <f t="shared" si="16"/>
        <v>5039</v>
      </c>
      <c r="AK19" s="37">
        <f t="shared" si="16"/>
        <v>3874</v>
      </c>
      <c r="AL19" s="9">
        <f t="shared" si="16"/>
        <v>4498</v>
      </c>
      <c r="AM19" s="9">
        <f t="shared" si="17"/>
        <v>4097</v>
      </c>
      <c r="AN19" s="9">
        <f t="shared" si="17"/>
        <v>4089</v>
      </c>
      <c r="AO19" s="37">
        <f t="shared" si="17"/>
        <v>3628</v>
      </c>
      <c r="AP19" s="9">
        <f t="shared" si="17"/>
        <v>5140</v>
      </c>
      <c r="AQ19" s="9">
        <f t="shared" si="18"/>
        <v>6228</v>
      </c>
      <c r="AR19" s="9">
        <f t="shared" si="18"/>
        <v>7583</v>
      </c>
      <c r="AS19" s="37">
        <f t="shared" si="18"/>
        <v>6126</v>
      </c>
      <c r="AT19" s="9">
        <f>SUM(A19:AS19)</f>
        <v>175415</v>
      </c>
      <c r="AU19" s="40">
        <f>+AT19/AT20</f>
        <v>0.5393285718238754</v>
      </c>
      <c r="AV19" s="9"/>
      <c r="AW19" s="9"/>
      <c r="AX19" s="9"/>
      <c r="AY19" s="9"/>
      <c r="AZ19" s="9"/>
      <c r="BA19" s="9"/>
    </row>
    <row r="20" spans="1:53" s="7" customFormat="1" ht="18" customHeight="1">
      <c r="A20" s="13" t="s">
        <v>0</v>
      </c>
      <c r="B20" s="58">
        <f t="shared" si="19"/>
        <v>2847</v>
      </c>
      <c r="C20" s="59">
        <f t="shared" si="19"/>
        <v>3287</v>
      </c>
      <c r="D20" s="59">
        <f t="shared" si="19"/>
        <v>3900</v>
      </c>
      <c r="E20" s="37">
        <f t="shared" si="19"/>
        <v>3723</v>
      </c>
      <c r="F20" s="58">
        <f t="shared" si="19"/>
        <v>4694</v>
      </c>
      <c r="G20" s="59">
        <f t="shared" si="19"/>
        <v>4735</v>
      </c>
      <c r="H20" s="59">
        <f t="shared" si="19"/>
        <v>4983</v>
      </c>
      <c r="I20" s="37">
        <f t="shared" si="19"/>
        <v>4980</v>
      </c>
      <c r="J20" s="58">
        <f t="shared" si="19"/>
        <v>6732</v>
      </c>
      <c r="K20" s="59">
        <f t="shared" si="19"/>
        <v>5084</v>
      </c>
      <c r="L20" s="59">
        <f t="shared" si="19"/>
        <v>5170</v>
      </c>
      <c r="M20" s="37">
        <f t="shared" si="19"/>
        <v>5314</v>
      </c>
      <c r="N20" s="9">
        <f t="shared" si="19"/>
        <v>6568</v>
      </c>
      <c r="O20" s="9">
        <f t="shared" si="19"/>
        <v>7145</v>
      </c>
      <c r="P20" s="9">
        <f t="shared" si="19"/>
        <v>7724</v>
      </c>
      <c r="Q20" s="37">
        <f>+Q6+Q10+Q14</f>
        <v>7621</v>
      </c>
      <c r="R20" s="9">
        <f aca="true" t="shared" si="21" ref="R20:Y20">+R6+R10+R14</f>
        <v>9044</v>
      </c>
      <c r="S20" s="9">
        <f t="shared" si="21"/>
        <v>8078</v>
      </c>
      <c r="T20" s="17">
        <f t="shared" si="21"/>
        <v>5422</v>
      </c>
      <c r="U20" s="37">
        <f t="shared" si="21"/>
        <v>8239</v>
      </c>
      <c r="V20" s="9">
        <f t="shared" si="21"/>
        <v>9435</v>
      </c>
      <c r="W20" s="17">
        <f t="shared" si="21"/>
        <v>8537</v>
      </c>
      <c r="X20" s="9">
        <f t="shared" si="21"/>
        <v>8595</v>
      </c>
      <c r="Y20" s="37">
        <f t="shared" si="21"/>
        <v>8644</v>
      </c>
      <c r="Z20" s="9">
        <f t="shared" si="14"/>
        <v>8829</v>
      </c>
      <c r="AA20" s="17">
        <f t="shared" si="14"/>
        <v>8731</v>
      </c>
      <c r="AB20" s="9">
        <f t="shared" si="14"/>
        <v>9287</v>
      </c>
      <c r="AC20" s="37">
        <f>+AC6+AC10+AC14</f>
        <v>8479</v>
      </c>
      <c r="AD20" s="9">
        <f t="shared" si="14"/>
        <v>8965</v>
      </c>
      <c r="AE20" s="9">
        <f t="shared" si="15"/>
        <v>8712</v>
      </c>
      <c r="AF20" s="9">
        <f t="shared" si="15"/>
        <v>8996</v>
      </c>
      <c r="AG20" s="37">
        <f t="shared" si="15"/>
        <v>8459</v>
      </c>
      <c r="AH20" s="9">
        <f t="shared" si="15"/>
        <v>9458</v>
      </c>
      <c r="AI20" s="9">
        <f t="shared" si="16"/>
        <v>8848</v>
      </c>
      <c r="AJ20" s="9">
        <f t="shared" si="16"/>
        <v>9287</v>
      </c>
      <c r="AK20" s="37">
        <f t="shared" si="16"/>
        <v>7570</v>
      </c>
      <c r="AL20" s="9">
        <f t="shared" si="16"/>
        <v>8641</v>
      </c>
      <c r="AM20" s="9">
        <f t="shared" si="17"/>
        <v>8102</v>
      </c>
      <c r="AN20" s="9">
        <f t="shared" si="17"/>
        <v>8306</v>
      </c>
      <c r="AO20" s="37">
        <f t="shared" si="17"/>
        <v>7309</v>
      </c>
      <c r="AP20" s="9">
        <f t="shared" si="17"/>
        <v>8085</v>
      </c>
      <c r="AQ20" s="9">
        <f t="shared" si="18"/>
        <v>9217</v>
      </c>
      <c r="AR20" s="9">
        <f t="shared" si="18"/>
        <v>10477</v>
      </c>
      <c r="AS20" s="37">
        <f t="shared" si="18"/>
        <v>8988</v>
      </c>
      <c r="AT20" s="9">
        <f>SUM(A20:AS20)</f>
        <v>325247</v>
      </c>
      <c r="AU20" s="37"/>
      <c r="AV20" s="9"/>
      <c r="AW20" s="9"/>
      <c r="AX20" s="9"/>
      <c r="AY20" s="9"/>
      <c r="AZ20" s="9"/>
      <c r="BA20" s="9"/>
    </row>
    <row r="21" spans="2:53" ht="10.5" customHeight="1">
      <c r="B21" s="60"/>
      <c r="C21" s="61"/>
      <c r="D21" s="61"/>
      <c r="E21" s="62"/>
      <c r="F21" s="60"/>
      <c r="G21" s="61"/>
      <c r="H21" s="61"/>
      <c r="I21" s="62"/>
      <c r="J21" s="60"/>
      <c r="K21" s="61"/>
      <c r="L21" s="61"/>
      <c r="M21" s="62"/>
      <c r="Q21" s="38"/>
      <c r="U21" s="38"/>
      <c r="Y21" s="38"/>
      <c r="AC21" s="38"/>
      <c r="AG21" s="38"/>
      <c r="AK21" s="38"/>
      <c r="AL21" s="5"/>
      <c r="AM21" s="5"/>
      <c r="AN21" s="5"/>
      <c r="AO21" s="38"/>
      <c r="AP21" s="5"/>
      <c r="AQ21" s="5"/>
      <c r="AR21" s="5"/>
      <c r="AS21" s="38"/>
      <c r="AT21" s="5"/>
      <c r="AU21" s="38"/>
      <c r="AV21" s="5"/>
      <c r="AW21" s="5"/>
      <c r="AX21" s="5"/>
      <c r="AY21" s="5"/>
      <c r="AZ21" s="5"/>
      <c r="BA21" s="5"/>
    </row>
    <row r="22" spans="2:53" ht="18" customHeight="1">
      <c r="B22" s="60"/>
      <c r="C22" s="61"/>
      <c r="D22" s="61"/>
      <c r="E22" s="37">
        <f>SUM(B18:E18)</f>
        <v>6218</v>
      </c>
      <c r="F22" s="63"/>
      <c r="G22" s="64"/>
      <c r="H22" s="64"/>
      <c r="I22" s="37">
        <f>SUM(F18:I18)</f>
        <v>9308</v>
      </c>
      <c r="J22" s="63"/>
      <c r="K22" s="64"/>
      <c r="L22" s="64"/>
      <c r="M22" s="37">
        <f>SUM(J18:M18)</f>
        <v>10932</v>
      </c>
      <c r="N22" s="14"/>
      <c r="O22" s="8"/>
      <c r="P22" s="8"/>
      <c r="Q22" s="39">
        <f>SUM(N18:Q18)</f>
        <v>14103</v>
      </c>
      <c r="R22" s="10"/>
      <c r="S22" s="10"/>
      <c r="T22" s="10"/>
      <c r="U22" s="39">
        <f>SUM(R18:U18)</f>
        <v>14544</v>
      </c>
      <c r="V22" s="10"/>
      <c r="W22" s="10"/>
      <c r="X22" s="10"/>
      <c r="Y22" s="39">
        <f>SUM(V18:Y18)</f>
        <v>17829</v>
      </c>
      <c r="Z22" s="10"/>
      <c r="AA22" s="10"/>
      <c r="AB22" s="10"/>
      <c r="AC22" s="39">
        <f>SUM(Z18:AC18)</f>
        <v>16448</v>
      </c>
      <c r="AD22" s="10"/>
      <c r="AE22" s="10"/>
      <c r="AF22" s="10"/>
      <c r="AG22" s="39">
        <f>SUM(AD18:AG18)</f>
        <v>16252</v>
      </c>
      <c r="AH22" s="10"/>
      <c r="AI22" s="10"/>
      <c r="AJ22" s="10"/>
      <c r="AK22" s="39">
        <f>SUM(AH18:AK18)</f>
        <v>16462</v>
      </c>
      <c r="AL22" s="10"/>
      <c r="AM22" s="10"/>
      <c r="AN22" s="10"/>
      <c r="AO22" s="39">
        <f>SUM(AL18:AO18)</f>
        <v>16046</v>
      </c>
      <c r="AP22" s="10"/>
      <c r="AQ22" s="10"/>
      <c r="AR22" s="10"/>
      <c r="AS22" s="39">
        <f>SUM(AP18:AS18)</f>
        <v>11690</v>
      </c>
      <c r="AT22" s="10">
        <f>SUM(A22:AS22)</f>
        <v>149832</v>
      </c>
      <c r="AU22" s="39"/>
      <c r="AV22" s="10"/>
      <c r="AW22" s="10"/>
      <c r="AX22" s="10"/>
      <c r="AY22" s="10"/>
      <c r="AZ22" s="10"/>
      <c r="BA22" s="10"/>
    </row>
    <row r="23" spans="2:53" ht="18" customHeight="1">
      <c r="B23" s="60"/>
      <c r="C23" s="61"/>
      <c r="D23" s="61"/>
      <c r="E23" s="37">
        <f>SUM(B19:E19)</f>
        <v>7539</v>
      </c>
      <c r="F23" s="63"/>
      <c r="G23" s="64"/>
      <c r="H23" s="64"/>
      <c r="I23" s="37">
        <f>SUM(F19:I19)</f>
        <v>10084</v>
      </c>
      <c r="J23" s="63"/>
      <c r="K23" s="64"/>
      <c r="L23" s="64"/>
      <c r="M23" s="37">
        <f>SUM(J19:M19)</f>
        <v>11368</v>
      </c>
      <c r="N23" s="14"/>
      <c r="O23" s="8"/>
      <c r="P23" s="8"/>
      <c r="Q23" s="39">
        <f>SUM(N19:Q19)</f>
        <v>14955</v>
      </c>
      <c r="R23" s="10"/>
      <c r="S23" s="10"/>
      <c r="T23" s="10"/>
      <c r="U23" s="39">
        <f>SUM(R19:U19)</f>
        <v>16239</v>
      </c>
      <c r="V23" s="10"/>
      <c r="W23" s="10"/>
      <c r="X23" s="10"/>
      <c r="Y23" s="39">
        <f>SUM(V19:Y19)</f>
        <v>17382</v>
      </c>
      <c r="Z23" s="10"/>
      <c r="AA23" s="10"/>
      <c r="AB23" s="10"/>
      <c r="AC23" s="39">
        <f>SUM(Z19:AC19)</f>
        <v>18878</v>
      </c>
      <c r="AD23" s="10"/>
      <c r="AE23" s="10"/>
      <c r="AF23" s="10"/>
      <c r="AG23" s="39">
        <f>SUM(AD19:AG19)</f>
        <v>18880</v>
      </c>
      <c r="AH23" s="10"/>
      <c r="AI23" s="10"/>
      <c r="AJ23" s="10"/>
      <c r="AK23" s="39">
        <f>SUM(AH19:AK19)</f>
        <v>18701</v>
      </c>
      <c r="AL23" s="10"/>
      <c r="AM23" s="10"/>
      <c r="AN23" s="10"/>
      <c r="AO23" s="39">
        <f>SUM(AL19:AO19)</f>
        <v>16312</v>
      </c>
      <c r="AP23" s="10"/>
      <c r="AQ23" s="10"/>
      <c r="AR23" s="10"/>
      <c r="AS23" s="39">
        <f>SUM(AP19:AS19)</f>
        <v>25077</v>
      </c>
      <c r="AT23" s="10">
        <f>SUM(A23:AS23)</f>
        <v>175415</v>
      </c>
      <c r="AU23" s="39"/>
      <c r="AV23" s="10"/>
      <c r="AW23" s="10"/>
      <c r="AX23" s="10"/>
      <c r="AY23" s="10"/>
      <c r="AZ23" s="10"/>
      <c r="BA23" s="10"/>
    </row>
    <row r="24" spans="1:53" s="7" customFormat="1" ht="18" customHeight="1">
      <c r="A24" s="7" t="s">
        <v>64</v>
      </c>
      <c r="B24" s="65"/>
      <c r="C24" s="64"/>
      <c r="D24" s="64"/>
      <c r="E24" s="37">
        <f>SUM(B20:E20)</f>
        <v>13757</v>
      </c>
      <c r="F24" s="65"/>
      <c r="G24" s="64"/>
      <c r="H24" s="64"/>
      <c r="I24" s="37">
        <f>SUM(F20:I20)</f>
        <v>19392</v>
      </c>
      <c r="J24" s="65"/>
      <c r="K24" s="64"/>
      <c r="L24" s="64"/>
      <c r="M24" s="37">
        <f>SUM(J20:M20)</f>
        <v>22300</v>
      </c>
      <c r="N24" s="8"/>
      <c r="O24" s="8"/>
      <c r="P24" s="8"/>
      <c r="Q24" s="39">
        <f>SUM(N20:Q20)</f>
        <v>29058</v>
      </c>
      <c r="R24" s="10"/>
      <c r="S24" s="10"/>
      <c r="T24" s="10"/>
      <c r="U24" s="39">
        <f>SUM(R20:U20)</f>
        <v>30783</v>
      </c>
      <c r="V24" s="10"/>
      <c r="W24" s="10"/>
      <c r="X24" s="10"/>
      <c r="Y24" s="39">
        <f>SUM(V20:Y20)</f>
        <v>35211</v>
      </c>
      <c r="Z24" s="10"/>
      <c r="AA24" s="10"/>
      <c r="AB24" s="10"/>
      <c r="AC24" s="39">
        <f>SUM(Z20:AC20)</f>
        <v>35326</v>
      </c>
      <c r="AD24" s="10"/>
      <c r="AE24" s="10"/>
      <c r="AF24" s="10"/>
      <c r="AG24" s="39">
        <f>SUM(AD20:AG20)</f>
        <v>35132</v>
      </c>
      <c r="AH24" s="10"/>
      <c r="AI24" s="10"/>
      <c r="AJ24" s="10"/>
      <c r="AK24" s="39">
        <f>SUM(AH20:AK20)</f>
        <v>35163</v>
      </c>
      <c r="AL24" s="10"/>
      <c r="AM24" s="10"/>
      <c r="AN24" s="10"/>
      <c r="AO24" s="39">
        <f>SUM(AL20:AO20)</f>
        <v>32358</v>
      </c>
      <c r="AP24" s="10"/>
      <c r="AQ24" s="10"/>
      <c r="AR24" s="10"/>
      <c r="AS24" s="39">
        <f>SUM(AP20:AS20)</f>
        <v>36767</v>
      </c>
      <c r="AT24" s="10">
        <f>SUM(A24:AS24)</f>
        <v>325247</v>
      </c>
      <c r="AU24" s="39"/>
      <c r="AV24" s="10"/>
      <c r="AW24" s="10"/>
      <c r="AX24" s="10"/>
      <c r="AY24" s="10"/>
      <c r="AZ24" s="10"/>
      <c r="BA24" s="10"/>
    </row>
    <row r="25" spans="1:53" s="7" customFormat="1" ht="17.25" customHeight="1">
      <c r="A25" s="7" t="s">
        <v>72</v>
      </c>
      <c r="B25" s="65"/>
      <c r="C25" s="64"/>
      <c r="D25" s="64"/>
      <c r="E25" s="70"/>
      <c r="F25" s="65"/>
      <c r="G25" s="64"/>
      <c r="H25" s="64"/>
      <c r="I25" s="40">
        <f>(+I24-E24)/E24</f>
        <v>0.4096096532674275</v>
      </c>
      <c r="J25" s="65"/>
      <c r="K25" s="64"/>
      <c r="L25" s="64"/>
      <c r="M25" s="40">
        <f>(+M24-I24)/I24</f>
        <v>0.14995874587458746</v>
      </c>
      <c r="N25" s="8"/>
      <c r="O25" s="8"/>
      <c r="P25" s="8"/>
      <c r="Q25" s="40">
        <f>(+Q24-M24)/M24</f>
        <v>0.3030493273542601</v>
      </c>
      <c r="R25" s="11"/>
      <c r="S25" s="11"/>
      <c r="T25" s="11"/>
      <c r="U25" s="40">
        <f>(+U24-Q24)/Q24</f>
        <v>0.05936403055957051</v>
      </c>
      <c r="V25" s="11"/>
      <c r="W25" s="11"/>
      <c r="X25" s="11"/>
      <c r="Y25" s="40">
        <f>(+Y24-U24)/U24</f>
        <v>0.14384562908098625</v>
      </c>
      <c r="Z25" s="11"/>
      <c r="AA25" s="11"/>
      <c r="AB25" s="11"/>
      <c r="AC25" s="40">
        <f>(+AC24-Y24)/Y24</f>
        <v>0.0032660248217886456</v>
      </c>
      <c r="AD25" s="11"/>
      <c r="AE25" s="11"/>
      <c r="AF25" s="11"/>
      <c r="AG25" s="40">
        <f>(+AG24-AC24)/AC24</f>
        <v>-0.005491705825737417</v>
      </c>
      <c r="AH25" s="11"/>
      <c r="AI25" s="11"/>
      <c r="AJ25" s="11"/>
      <c r="AK25" s="40">
        <f>(+AK24-AG24)/AG24</f>
        <v>0.0008823864283274507</v>
      </c>
      <c r="AL25" s="11"/>
      <c r="AM25" s="11"/>
      <c r="AN25" s="11"/>
      <c r="AO25" s="40">
        <f>(+AO24-AK24)/AK24</f>
        <v>-0.07977135056735773</v>
      </c>
      <c r="AP25" s="11"/>
      <c r="AQ25" s="11"/>
      <c r="AR25" s="11"/>
      <c r="AS25" s="40">
        <f>(+AS24-AO24)/AO24</f>
        <v>0.13625687619754</v>
      </c>
      <c r="AT25" s="11"/>
      <c r="AU25" s="40"/>
      <c r="AV25" s="11"/>
      <c r="AW25" s="11"/>
      <c r="AX25" s="11"/>
      <c r="AY25" s="11"/>
      <c r="AZ25" s="11"/>
      <c r="BA25" s="11"/>
    </row>
    <row r="26" spans="1:53" s="7" customFormat="1" ht="19.5" customHeight="1">
      <c r="A26" s="18" t="s">
        <v>96</v>
      </c>
      <c r="B26" s="65"/>
      <c r="C26" s="64"/>
      <c r="D26" s="64"/>
      <c r="E26" s="70"/>
      <c r="F26" s="65"/>
      <c r="G26" s="64"/>
      <c r="H26" s="64"/>
      <c r="I26" s="41">
        <f>(+I24-$E$24)/$E$24</f>
        <v>0.4096096532674275</v>
      </c>
      <c r="J26" s="65"/>
      <c r="K26" s="64"/>
      <c r="L26" s="66"/>
      <c r="M26" s="41">
        <f>(+M24-$E$24)/$E$24</f>
        <v>0.6209929490441229</v>
      </c>
      <c r="N26" s="8"/>
      <c r="O26" s="8"/>
      <c r="P26" s="8"/>
      <c r="Q26" s="41">
        <f>(+Q24-$E$24)/$E$24</f>
        <v>1.112233771897943</v>
      </c>
      <c r="R26" s="12"/>
      <c r="S26" s="12"/>
      <c r="T26" s="12"/>
      <c r="U26" s="41">
        <f>(+U24-$E$24)/$E$24</f>
        <v>1.2376244820818492</v>
      </c>
      <c r="V26" s="12"/>
      <c r="W26" s="12"/>
      <c r="X26" s="12"/>
      <c r="Y26" s="41">
        <f>(+Y24-$E$24)/$E$24</f>
        <v>1.559496983353929</v>
      </c>
      <c r="Z26" s="12"/>
      <c r="AA26" s="12"/>
      <c r="AB26" s="12"/>
      <c r="AC26" s="41">
        <f>(+AC24-$E$24)/$E$24</f>
        <v>1.567856364032856</v>
      </c>
      <c r="AD26" s="12"/>
      <c r="AE26" s="12"/>
      <c r="AF26" s="12"/>
      <c r="AG26" s="41">
        <f>(+AG24-$E$24)/$E$24</f>
        <v>1.5537544522788398</v>
      </c>
      <c r="AH26" s="12"/>
      <c r="AI26" s="12"/>
      <c r="AJ26" s="12"/>
      <c r="AK26" s="41">
        <f>(+AK24-$E$24)/$E$24</f>
        <v>1.5560078505488115</v>
      </c>
      <c r="AL26" s="12"/>
      <c r="AM26" s="12"/>
      <c r="AN26" s="12"/>
      <c r="AO26" s="41">
        <f>(+AO24-$E$24)/$E$24</f>
        <v>1.3521116522497638</v>
      </c>
      <c r="AP26" s="12"/>
      <c r="AQ26" s="12"/>
      <c r="AR26" s="12"/>
      <c r="AS26" s="41">
        <f>(+AS24-$E$24)/$E$24</f>
        <v>1.6726030384531512</v>
      </c>
      <c r="AT26" s="12"/>
      <c r="AU26" s="41"/>
      <c r="AV26" s="12"/>
      <c r="AW26" s="12"/>
      <c r="AX26" s="12"/>
      <c r="AY26" s="12"/>
      <c r="AZ26" s="12"/>
      <c r="BA26" s="12"/>
    </row>
    <row r="27" spans="1:53" s="7" customFormat="1" ht="19.5" customHeight="1">
      <c r="A27" s="43"/>
      <c r="B27" s="67"/>
      <c r="C27" s="44"/>
      <c r="D27" s="44"/>
      <c r="E27" s="71"/>
      <c r="F27" s="67"/>
      <c r="G27" s="44"/>
      <c r="H27" s="44"/>
      <c r="I27" s="47"/>
      <c r="J27" s="67"/>
      <c r="K27" s="44"/>
      <c r="L27" s="46"/>
      <c r="M27" s="47"/>
      <c r="N27" s="44"/>
      <c r="O27" s="44"/>
      <c r="P27" s="44"/>
      <c r="Q27" s="47"/>
      <c r="R27" s="45"/>
      <c r="S27" s="45"/>
      <c r="T27" s="45"/>
      <c r="U27" s="47"/>
      <c r="V27" s="45"/>
      <c r="W27" s="45"/>
      <c r="X27" s="45"/>
      <c r="Y27" s="47"/>
      <c r="Z27" s="45"/>
      <c r="AA27" s="45"/>
      <c r="AB27" s="45"/>
      <c r="AC27" s="47"/>
      <c r="AD27" s="45"/>
      <c r="AE27" s="45"/>
      <c r="AF27" s="45"/>
      <c r="AG27" s="47"/>
      <c r="AH27" s="45"/>
      <c r="AI27" s="45"/>
      <c r="AJ27" s="45"/>
      <c r="AK27" s="47"/>
      <c r="AL27" s="45"/>
      <c r="AM27" s="45"/>
      <c r="AN27" s="45"/>
      <c r="AO27" s="47"/>
      <c r="AP27" s="45"/>
      <c r="AQ27" s="45"/>
      <c r="AR27" s="45"/>
      <c r="AS27" s="47"/>
      <c r="AT27" s="45"/>
      <c r="AU27" s="47"/>
      <c r="AV27" s="12"/>
      <c r="AW27" s="12"/>
      <c r="AX27" s="12"/>
      <c r="AY27" s="12"/>
      <c r="AZ27" s="12"/>
      <c r="BA27" s="12"/>
    </row>
    <row r="28" spans="19:41" ht="25.5" customHeight="1">
      <c r="S28" s="83" t="s">
        <v>95</v>
      </c>
      <c r="T28" s="83"/>
      <c r="W28" s="19"/>
      <c r="X28" s="26"/>
      <c r="Y28" s="26"/>
      <c r="AA28" s="19"/>
      <c r="AB28" s="26"/>
      <c r="AC28" s="26"/>
      <c r="AL28" s="5"/>
      <c r="AM28" s="5"/>
      <c r="AN28" s="5"/>
      <c r="AO28" s="5"/>
    </row>
  </sheetData>
  <sheetProtection/>
  <mergeCells count="25">
    <mergeCell ref="AP1:AS1"/>
    <mergeCell ref="AP16:AS16"/>
    <mergeCell ref="AT17:AU17"/>
    <mergeCell ref="AT16:AU16"/>
    <mergeCell ref="AD1:AG1"/>
    <mergeCell ref="AD16:AG16"/>
    <mergeCell ref="Z1:AC1"/>
    <mergeCell ref="J16:M16"/>
    <mergeCell ref="V16:Y16"/>
    <mergeCell ref="AL1:AO1"/>
    <mergeCell ref="AL16:AO16"/>
    <mergeCell ref="AH1:AK1"/>
    <mergeCell ref="AH16:AK16"/>
    <mergeCell ref="R16:U16"/>
    <mergeCell ref="V1:Y1"/>
    <mergeCell ref="F16:I16"/>
    <mergeCell ref="Z16:AC16"/>
    <mergeCell ref="S28:T28"/>
    <mergeCell ref="B1:E1"/>
    <mergeCell ref="F1:I1"/>
    <mergeCell ref="J1:M1"/>
    <mergeCell ref="N1:Q1"/>
    <mergeCell ref="R1:U1"/>
    <mergeCell ref="B16:E16"/>
    <mergeCell ref="N16:Q16"/>
  </mergeCells>
  <printOptions horizontalCentered="1"/>
  <pageMargins left="0.19" right="0.2" top="1.37" bottom="0.36" header="0.53" footer="0.31"/>
  <pageSetup fitToHeight="4" fitToWidth="4" horizontalDpi="600" verticalDpi="600" orientation="landscape"/>
  <headerFooter scaleWithDoc="0" alignWithMargins="0">
    <oddHeader>&amp;C&amp;22TML Interlibrary Loan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Ken Piper</cp:lastModifiedBy>
  <cp:lastPrinted>2015-04-15T18:13:32Z</cp:lastPrinted>
  <dcterms:created xsi:type="dcterms:W3CDTF">2007-05-16T18:32:23Z</dcterms:created>
  <dcterms:modified xsi:type="dcterms:W3CDTF">2016-01-12T22:03:17Z</dcterms:modified>
  <cp:category/>
  <cp:version/>
  <cp:contentType/>
  <cp:contentStatus/>
</cp:coreProperties>
</file>